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3965" activeTab="0"/>
  </bookViews>
  <sheets>
    <sheet name="Calculs EE" sheetId="1" r:id="rId1"/>
  </sheets>
  <definedNames>
    <definedName name="_xlnm.Print_Area" localSheetId="0">'Calculs EE'!$A$1:$M$252</definedName>
  </definedNames>
  <calcPr fullCalcOnLoad="1"/>
</workbook>
</file>

<file path=xl/sharedStrings.xml><?xml version="1.0" encoding="utf-8"?>
<sst xmlns="http://schemas.openxmlformats.org/spreadsheetml/2006/main" count="612" uniqueCount="114">
  <si>
    <r>
      <rPr>
        <sz val="8"/>
        <color indexed="8"/>
        <rFont val="Arial"/>
        <family val="2"/>
      </rPr>
      <t>Transmission de chaleur</t>
    </r>
  </si>
  <si>
    <r>
      <rPr>
        <sz val="9"/>
        <color indexed="8"/>
        <rFont val="Arial"/>
        <family val="2"/>
      </rPr>
      <t>A</t>
    </r>
    <r>
      <rPr>
        <vertAlign val="subscript"/>
        <sz val="9"/>
        <color indexed="8"/>
        <rFont val="Arial"/>
        <family val="2"/>
      </rPr>
      <t>fs</t>
    </r>
  </si>
  <si>
    <r>
      <rPr>
        <sz val="9"/>
        <color indexed="8"/>
        <rFont val="Arial"/>
        <family val="2"/>
      </rPr>
      <t>U</t>
    </r>
    <r>
      <rPr>
        <vertAlign val="subscript"/>
        <sz val="9"/>
        <color indexed="8"/>
        <rFont val="Arial"/>
        <family val="2"/>
      </rPr>
      <t>fs</t>
    </r>
  </si>
  <si>
    <r>
      <rPr>
        <sz val="9"/>
        <color indexed="8"/>
        <rFont val="Arial"/>
        <family val="2"/>
      </rPr>
      <t>A</t>
    </r>
    <r>
      <rPr>
        <vertAlign val="subscript"/>
        <sz val="9"/>
        <color indexed="8"/>
        <rFont val="Arial"/>
        <family val="2"/>
      </rPr>
      <t>fo</t>
    </r>
  </si>
  <si>
    <r>
      <rPr>
        <sz val="9"/>
        <color indexed="8"/>
        <rFont val="Arial"/>
        <family val="2"/>
      </rPr>
      <t>A</t>
    </r>
    <r>
      <rPr>
        <vertAlign val="subscript"/>
        <sz val="9"/>
        <color indexed="8"/>
        <rFont val="Arial"/>
        <family val="2"/>
      </rPr>
      <t>fu</t>
    </r>
  </si>
  <si>
    <r>
      <rPr>
        <sz val="9"/>
        <color indexed="8"/>
        <rFont val="Arial"/>
        <family val="2"/>
      </rPr>
      <t>U</t>
    </r>
    <r>
      <rPr>
        <vertAlign val="subscript"/>
        <sz val="9"/>
        <color indexed="8"/>
        <rFont val="Arial"/>
        <family val="2"/>
      </rPr>
      <t>fu</t>
    </r>
  </si>
  <si>
    <r>
      <rPr>
        <sz val="9"/>
        <color indexed="8"/>
        <rFont val="Arial"/>
        <family val="2"/>
      </rPr>
      <t>A</t>
    </r>
    <r>
      <rPr>
        <vertAlign val="subscript"/>
        <sz val="9"/>
        <color indexed="8"/>
        <rFont val="Arial"/>
        <family val="2"/>
      </rPr>
      <t>fm</t>
    </r>
  </si>
  <si>
    <r>
      <rPr>
        <sz val="9"/>
        <color indexed="8"/>
        <rFont val="Arial"/>
        <family val="2"/>
      </rPr>
      <t>U</t>
    </r>
    <r>
      <rPr>
        <vertAlign val="subscript"/>
        <sz val="9"/>
        <color indexed="8"/>
        <rFont val="Arial"/>
        <family val="2"/>
      </rPr>
      <t>fm</t>
    </r>
  </si>
  <si>
    <r>
      <rPr>
        <sz val="8"/>
        <color indexed="8"/>
        <rFont val="Arial"/>
        <family val="2"/>
      </rPr>
      <t>Largeur du cadre côté</t>
    </r>
  </si>
  <si>
    <r>
      <rPr>
        <sz val="8"/>
        <color indexed="8"/>
        <rFont val="Arial"/>
        <family val="2"/>
      </rPr>
      <t>Largeur du cadre haut</t>
    </r>
  </si>
  <si>
    <r>
      <rPr>
        <sz val="8"/>
        <color indexed="8"/>
        <rFont val="Arial"/>
        <family val="2"/>
      </rPr>
      <t>Largeur du cadre bas</t>
    </r>
  </si>
  <si>
    <r>
      <rPr>
        <sz val="8"/>
        <color indexed="8"/>
        <rFont val="Arial"/>
        <family val="2"/>
      </rPr>
      <t>Largeur partie centrale</t>
    </r>
  </si>
  <si>
    <t>Der Gesamtenergiedurchlassgrad g ist dezimal einzugeben</t>
  </si>
  <si>
    <t>Die Zwischenresultate und die Bilanz sind auf 3 Dezimalstellen anzugeben.</t>
  </si>
  <si>
    <r>
      <rPr>
        <sz val="9"/>
        <color indexed="8"/>
        <rFont val="Arial"/>
        <family val="2"/>
      </rPr>
      <t>U</t>
    </r>
    <r>
      <rPr>
        <vertAlign val="subscript"/>
        <sz val="9"/>
        <color indexed="8"/>
        <rFont val="Arial"/>
        <family val="2"/>
      </rPr>
      <t>fo</t>
    </r>
  </si>
  <si>
    <t>:</t>
  </si>
  <si>
    <t>-</t>
  </si>
  <si>
    <r>
      <rPr>
        <b/>
        <sz val="11"/>
        <color indexed="8"/>
        <rFont val="Arial"/>
        <family val="2"/>
      </rPr>
      <t>1.</t>
    </r>
  </si>
  <si>
    <r>
      <rPr>
        <b/>
        <sz val="11"/>
        <color indexed="8"/>
        <rFont val="Arial"/>
        <family val="2"/>
      </rPr>
      <t>Détermination de la valeur moyenne U</t>
    </r>
    <r>
      <rPr>
        <b/>
        <vertAlign val="subscript"/>
        <sz val="11"/>
        <color indexed="8"/>
        <rFont val="Arial"/>
        <family val="2"/>
      </rPr>
      <t>f</t>
    </r>
    <r>
      <rPr>
        <b/>
        <sz val="11"/>
        <color indexed="8"/>
        <rFont val="Arial"/>
        <family val="2"/>
      </rPr>
      <t xml:space="preserve"> - du cadre de fenêtre</t>
    </r>
  </si>
  <si>
    <r>
      <t>Der Deklarierte U</t>
    </r>
    <r>
      <rPr>
        <vertAlign val="subscript"/>
        <sz val="8"/>
        <rFont val="Arial"/>
        <family val="2"/>
      </rPr>
      <t>w</t>
    </r>
    <r>
      <rPr>
        <sz val="8"/>
        <rFont val="Arial"/>
        <family val="2"/>
      </rPr>
      <t>-Wert ist auf 1 Dezimalstelle zu runden, bei Werten &lt;1,0 auf 2 Dezimalstellen.</t>
    </r>
  </si>
  <si>
    <r>
      <rPr>
        <b/>
        <sz val="11"/>
        <color indexed="8"/>
        <rFont val="Arial"/>
        <family val="2"/>
      </rPr>
      <t>Calcul vitrage 1</t>
    </r>
  </si>
  <si>
    <r>
      <rPr>
        <b/>
        <sz val="11"/>
        <color indexed="8"/>
        <rFont val="Arial"/>
        <family val="2"/>
      </rPr>
      <t>2.1</t>
    </r>
  </si>
  <si>
    <r>
      <rPr>
        <b/>
        <sz val="11"/>
        <color indexed="8"/>
        <rFont val="Arial"/>
        <family val="2"/>
      </rPr>
      <t>2.2</t>
    </r>
  </si>
  <si>
    <r>
      <rPr>
        <b/>
        <sz val="11"/>
        <color indexed="8"/>
        <rFont val="Arial"/>
        <family val="2"/>
      </rPr>
      <t>Calcul vitrage 2</t>
    </r>
  </si>
  <si>
    <r>
      <rPr>
        <b/>
        <sz val="11"/>
        <color indexed="8"/>
        <rFont val="Arial"/>
        <family val="2"/>
      </rPr>
      <t>2.3</t>
    </r>
  </si>
  <si>
    <r>
      <rPr>
        <b/>
        <sz val="11"/>
        <color indexed="8"/>
        <rFont val="Arial"/>
        <family val="2"/>
      </rPr>
      <t>Calcul vitrage 3</t>
    </r>
  </si>
  <si>
    <r>
      <rPr>
        <b/>
        <sz val="11"/>
        <color indexed="8"/>
        <rFont val="Arial"/>
        <family val="2"/>
      </rPr>
      <t>2.5</t>
    </r>
  </si>
  <si>
    <r>
      <rPr>
        <b/>
        <sz val="11"/>
        <color indexed="8"/>
        <rFont val="Arial"/>
        <family val="2"/>
      </rPr>
      <t>Calcul vitrage 5</t>
    </r>
  </si>
  <si>
    <r>
      <rPr>
        <b/>
        <sz val="11"/>
        <color indexed="8"/>
        <rFont val="Arial"/>
        <family val="2"/>
      </rPr>
      <t>2.4</t>
    </r>
  </si>
  <si>
    <r>
      <rPr>
        <b/>
        <sz val="11"/>
        <color indexed="8"/>
        <rFont val="Arial"/>
        <family val="2"/>
      </rPr>
      <t>Calcul vitrage 4</t>
    </r>
  </si>
  <si>
    <t>=</t>
  </si>
  <si>
    <r>
      <rPr>
        <sz val="7"/>
        <color indexed="8"/>
        <rFont val="Arial"/>
        <family val="2"/>
      </rPr>
      <t>(1)</t>
    </r>
  </si>
  <si>
    <r>
      <rPr>
        <sz val="7"/>
        <color indexed="8"/>
        <rFont val="Arial"/>
        <family val="2"/>
      </rPr>
      <t>(2)</t>
    </r>
  </si>
  <si>
    <r>
      <rPr>
        <sz val="7"/>
        <color indexed="8"/>
        <rFont val="Arial"/>
        <family val="2"/>
      </rPr>
      <t>(3)</t>
    </r>
  </si>
  <si>
    <r>
      <rPr>
        <sz val="8"/>
        <color indexed="8"/>
        <rFont val="Arial"/>
        <family val="2"/>
      </rPr>
      <t>Somme A</t>
    </r>
    <r>
      <rPr>
        <vertAlign val="subscript"/>
        <sz val="8"/>
        <color indexed="8"/>
        <rFont val="Arial"/>
        <family val="2"/>
      </rPr>
      <t xml:space="preserve">f </t>
    </r>
    <r>
      <rPr>
        <sz val="8"/>
        <color indexed="8"/>
        <rFont val="Arial"/>
        <family val="2"/>
      </rPr>
      <t>× U</t>
    </r>
    <r>
      <rPr>
        <vertAlign val="subscript"/>
        <sz val="8"/>
        <color indexed="8"/>
        <rFont val="Arial"/>
        <family val="2"/>
      </rPr>
      <t>f</t>
    </r>
  </si>
  <si>
    <r>
      <rPr>
        <b/>
        <sz val="8"/>
        <color indexed="8"/>
        <rFont val="Arial"/>
        <family val="2"/>
      </rPr>
      <t>Valeur moyenne U</t>
    </r>
    <r>
      <rPr>
        <b/>
        <vertAlign val="subscript"/>
        <sz val="8"/>
        <color indexed="8"/>
        <rFont val="Arial"/>
        <family val="2"/>
      </rPr>
      <t>f</t>
    </r>
    <r>
      <rPr>
        <b/>
        <sz val="8"/>
        <color indexed="8"/>
        <rFont val="Arial"/>
        <family val="2"/>
      </rPr>
      <t xml:space="preserve"> du cadre de fenêtre (W/m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K)</t>
    </r>
    <r>
      <rPr>
        <sz val="8"/>
        <color indexed="8"/>
        <rFont val="Arial"/>
        <family val="2"/>
      </rPr>
      <t xml:space="preserve"> (1)</t>
    </r>
  </si>
  <si>
    <r>
      <rPr>
        <sz val="10"/>
        <color indexed="8"/>
        <rFont val="Arial"/>
        <family val="2"/>
      </rPr>
      <t>avec un cadre de dimensions l × h :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1,75 × 1,30 m </t>
    </r>
  </si>
  <si>
    <r>
      <rPr>
        <sz val="8"/>
        <color indexed="8"/>
        <rFont val="Arial"/>
        <family val="2"/>
      </rPr>
      <t>Cadre côté</t>
    </r>
    <r>
      <rPr>
        <sz val="7"/>
        <color indexed="8"/>
        <rFont val="Arial"/>
        <family val="2"/>
      </rPr>
      <t xml:space="preserve"> (1)</t>
    </r>
  </si>
  <si>
    <r>
      <rPr>
        <sz val="8"/>
        <color indexed="8"/>
        <rFont val="Arial"/>
        <family val="2"/>
      </rPr>
      <t>Cadre haut</t>
    </r>
    <r>
      <rPr>
        <sz val="7"/>
        <color indexed="8"/>
        <rFont val="Arial"/>
        <family val="2"/>
      </rPr>
      <t xml:space="preserve"> (1)</t>
    </r>
  </si>
  <si>
    <r>
      <rPr>
        <sz val="8"/>
        <color indexed="8"/>
        <rFont val="Arial"/>
        <family val="2"/>
      </rPr>
      <t>Cadre bas</t>
    </r>
    <r>
      <rPr>
        <sz val="7"/>
        <color indexed="8"/>
        <rFont val="Arial"/>
        <family val="2"/>
      </rPr>
      <t xml:space="preserve"> (1)</t>
    </r>
  </si>
  <si>
    <r>
      <rPr>
        <sz val="8"/>
        <color indexed="8"/>
        <rFont val="Arial"/>
        <family val="2"/>
      </rPr>
      <t>Cadre milieu</t>
    </r>
    <r>
      <rPr>
        <sz val="7"/>
        <color indexed="8"/>
        <rFont val="Arial"/>
        <family val="2"/>
      </rPr>
      <t>(1)</t>
    </r>
  </si>
  <si>
    <r>
      <rPr>
        <b/>
        <sz val="11"/>
        <color indexed="8"/>
        <rFont val="Arial"/>
        <family val="2"/>
      </rPr>
      <t>2.6</t>
    </r>
  </si>
  <si>
    <r>
      <rPr>
        <b/>
        <sz val="11"/>
        <color indexed="8"/>
        <rFont val="Arial"/>
        <family val="2"/>
      </rPr>
      <t>Calcul vitrage 6</t>
    </r>
  </si>
  <si>
    <r>
      <rPr>
        <b/>
        <sz val="11"/>
        <color indexed="8"/>
        <rFont val="Arial"/>
        <family val="2"/>
      </rPr>
      <t>B3 Fiche de calculs</t>
    </r>
  </si>
  <si>
    <r>
      <rPr>
        <sz val="8"/>
        <color indexed="8"/>
        <rFont val="Arial"/>
        <family val="2"/>
      </rPr>
      <t>Surface du cadre</t>
    </r>
  </si>
  <si>
    <r>
      <rPr>
        <sz val="9"/>
        <color indexed="8"/>
        <rFont val="Arial"/>
        <family val="2"/>
      </rPr>
      <t>×</t>
    </r>
  </si>
  <si>
    <r>
      <rPr>
        <sz val="8"/>
        <color indexed="8"/>
        <rFont val="Arial"/>
        <family val="2"/>
      </rPr>
      <t>mm</t>
    </r>
  </si>
  <si>
    <r>
      <rPr>
        <sz val="8"/>
        <color indexed="8"/>
        <rFont val="Arial"/>
        <family val="2"/>
      </rPr>
      <t>Summe A</t>
    </r>
    <r>
      <rPr>
        <vertAlign val="subscript"/>
        <sz val="8"/>
        <color indexed="8"/>
        <rFont val="Arial"/>
        <family val="2"/>
      </rPr>
      <t>f</t>
    </r>
  </si>
  <si>
    <r>
      <rPr>
        <sz val="10"/>
        <color indexed="8"/>
        <rFont val="Arial"/>
        <family val="2"/>
      </rPr>
      <t>pour une dimension du vide de mur A</t>
    </r>
    <r>
      <rPr>
        <vertAlign val="subscript"/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 xml:space="preserve"> de l × h :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1,55 × 1,15 m </t>
    </r>
  </si>
  <si>
    <r>
      <rPr>
        <b/>
        <sz val="8"/>
        <color indexed="8"/>
        <rFont val="Arial"/>
        <family val="2"/>
      </rPr>
      <t>Cadre</t>
    </r>
    <r>
      <rPr>
        <sz val="7"/>
        <color indexed="8"/>
        <rFont val="Arial"/>
        <family val="2"/>
      </rPr>
      <t xml:space="preserve"> (1)</t>
    </r>
  </si>
  <si>
    <r>
      <rPr>
        <sz val="8"/>
        <color indexed="8"/>
        <rFont val="Arial"/>
        <family val="2"/>
      </rPr>
      <t>Surf. visible cadre</t>
    </r>
  </si>
  <si>
    <r>
      <rPr>
        <sz val="9"/>
        <color indexed="8"/>
        <rFont val="Arial"/>
        <family val="2"/>
      </rPr>
      <t>valeur U</t>
    </r>
    <r>
      <rPr>
        <vertAlign val="subscript"/>
        <sz val="9"/>
        <color indexed="8"/>
        <rFont val="Arial"/>
        <family val="2"/>
      </rPr>
      <t>f</t>
    </r>
    <r>
      <rPr>
        <sz val="9"/>
        <color indexed="8"/>
        <rFont val="Arial"/>
        <family val="2"/>
      </rPr>
      <t xml:space="preserve"> moy.</t>
    </r>
  </si>
  <si>
    <r>
      <rPr>
        <sz val="9"/>
        <color indexed="8"/>
        <rFont val="Arial"/>
        <family val="2"/>
      </rPr>
      <t>A</t>
    </r>
    <r>
      <rPr>
        <vertAlign val="subscript"/>
        <sz val="9"/>
        <color indexed="8"/>
        <rFont val="Arial"/>
        <family val="2"/>
      </rPr>
      <t>f,licht</t>
    </r>
  </si>
  <si>
    <r>
      <rPr>
        <sz val="9"/>
        <color indexed="8"/>
        <rFont val="Arial"/>
        <family val="2"/>
      </rPr>
      <t>U</t>
    </r>
    <r>
      <rPr>
        <vertAlign val="subscript"/>
        <sz val="9"/>
        <color indexed="8"/>
        <rFont val="Arial"/>
        <family val="2"/>
      </rPr>
      <t>f</t>
    </r>
  </si>
  <si>
    <r>
      <rPr>
        <b/>
        <sz val="8"/>
        <color indexed="8"/>
        <rFont val="Arial"/>
        <family val="2"/>
      </rPr>
      <t>Verre</t>
    </r>
    <r>
      <rPr>
        <sz val="7"/>
        <color indexed="8"/>
        <rFont val="Arial"/>
        <family val="2"/>
      </rPr>
      <t xml:space="preserve"> (1)</t>
    </r>
  </si>
  <si>
    <r>
      <rPr>
        <sz val="9"/>
        <color indexed="8"/>
        <rFont val="Arial"/>
        <family val="2"/>
      </rPr>
      <t>Surface de verre</t>
    </r>
  </si>
  <si>
    <r>
      <rPr>
        <sz val="9"/>
        <color indexed="8"/>
        <rFont val="Arial"/>
        <family val="2"/>
      </rPr>
      <t>Valeur U du verre</t>
    </r>
  </si>
  <si>
    <r>
      <rPr>
        <sz val="9"/>
        <color indexed="8"/>
        <rFont val="Arial"/>
        <family val="2"/>
      </rPr>
      <t>A</t>
    </r>
    <r>
      <rPr>
        <vertAlign val="subscript"/>
        <sz val="9"/>
        <color indexed="8"/>
        <rFont val="Arial"/>
        <family val="2"/>
      </rPr>
      <t>g</t>
    </r>
  </si>
  <si>
    <r>
      <rPr>
        <sz val="9"/>
        <color indexed="8"/>
        <rFont val="Arial"/>
        <family val="2"/>
      </rPr>
      <t>U</t>
    </r>
    <r>
      <rPr>
        <vertAlign val="subscript"/>
        <sz val="9"/>
        <color indexed="8"/>
        <rFont val="Arial"/>
        <family val="2"/>
      </rPr>
      <t>g</t>
    </r>
  </si>
  <si>
    <r>
      <rPr>
        <b/>
        <sz val="8"/>
        <color indexed="8"/>
        <rFont val="Arial"/>
        <family val="2"/>
      </rPr>
      <t>Intercalaires</t>
    </r>
    <r>
      <rPr>
        <sz val="8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(1)</t>
    </r>
  </si>
  <si>
    <r>
      <rPr>
        <sz val="8"/>
        <color indexed="8"/>
        <rFont val="Arial"/>
        <family val="2"/>
      </rPr>
      <t>Périmètre intercal.</t>
    </r>
  </si>
  <si>
    <r>
      <rPr>
        <sz val="9"/>
        <color indexed="8"/>
        <rFont val="Arial"/>
        <family val="2"/>
      </rPr>
      <t>l</t>
    </r>
    <r>
      <rPr>
        <vertAlign val="subscript"/>
        <sz val="9"/>
        <color indexed="8"/>
        <rFont val="Arial"/>
        <family val="2"/>
      </rPr>
      <t>g</t>
    </r>
  </si>
  <si>
    <r>
      <rPr>
        <sz val="8"/>
        <color indexed="8"/>
        <rFont val="Arial"/>
        <family val="2"/>
      </rPr>
      <t>Largeur visible côté</t>
    </r>
  </si>
  <si>
    <r>
      <rPr>
        <sz val="8"/>
        <color indexed="8"/>
        <rFont val="Arial"/>
        <family val="2"/>
      </rPr>
      <t>Somme</t>
    </r>
    <r>
      <rPr>
        <sz val="7"/>
        <color indexed="8"/>
        <rFont val="Arial"/>
        <family val="2"/>
      </rPr>
      <t xml:space="preserve"> (1)</t>
    </r>
  </si>
  <si>
    <r>
      <rPr>
        <sz val="8"/>
        <color indexed="8"/>
        <rFont val="Arial"/>
        <family val="2"/>
      </rPr>
      <t>Largeur visible haut</t>
    </r>
  </si>
  <si>
    <r>
      <rPr>
        <sz val="8"/>
        <color indexed="8"/>
        <rFont val="Arial"/>
        <family val="2"/>
      </rPr>
      <t>Vide de mur A</t>
    </r>
    <r>
      <rPr>
        <vertAlign val="subscript"/>
        <sz val="8"/>
        <color indexed="8"/>
        <rFont val="Arial"/>
        <family val="2"/>
      </rPr>
      <t xml:space="preserve">w </t>
    </r>
    <r>
      <rPr>
        <sz val="7"/>
        <color indexed="8"/>
        <rFont val="Arial"/>
        <family val="2"/>
      </rPr>
      <t>(1)</t>
    </r>
  </si>
  <si>
    <r>
      <rPr>
        <sz val="8"/>
        <color indexed="8"/>
        <rFont val="Arial"/>
        <family val="2"/>
      </rPr>
      <t>Largeur visible bas</t>
    </r>
  </si>
  <si>
    <r>
      <rPr>
        <b/>
        <sz val="8"/>
        <color indexed="8"/>
        <rFont val="Arial"/>
        <family val="2"/>
      </rPr>
      <t>Valeur U fenêtre U</t>
    </r>
    <r>
      <rPr>
        <b/>
        <vertAlign val="subscript"/>
        <sz val="8"/>
        <color indexed="8"/>
        <rFont val="Arial"/>
        <family val="2"/>
      </rPr>
      <t>w</t>
    </r>
    <r>
      <rPr>
        <b/>
        <sz val="8"/>
        <color indexed="8"/>
        <rFont val="Arial"/>
        <family val="2"/>
      </rPr>
      <t xml:space="preserve"> (W/m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K)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(1)</t>
    </r>
  </si>
  <si>
    <r>
      <rPr>
        <sz val="8"/>
        <color indexed="8"/>
        <rFont val="Arial"/>
        <family val="2"/>
      </rPr>
      <t>Largeur visible partie centrale</t>
    </r>
  </si>
  <si>
    <r>
      <rPr>
        <b/>
        <sz val="8"/>
        <color indexed="8"/>
        <rFont val="Arial"/>
        <family val="2"/>
      </rPr>
      <t>Valeur déclarée U</t>
    </r>
    <r>
      <rPr>
        <b/>
        <vertAlign val="subscript"/>
        <sz val="8"/>
        <color indexed="8"/>
        <rFont val="Arial"/>
        <family val="2"/>
      </rPr>
      <t>w</t>
    </r>
    <r>
      <rPr>
        <b/>
        <sz val="8"/>
        <color indexed="8"/>
        <rFont val="Arial"/>
        <family val="2"/>
      </rPr>
      <t xml:space="preserve"> (W/m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K) </t>
    </r>
    <r>
      <rPr>
        <sz val="7"/>
        <color indexed="8"/>
        <rFont val="Arial"/>
        <family val="2"/>
      </rPr>
      <t>(2)</t>
    </r>
    <r>
      <rPr>
        <b/>
        <sz val="7"/>
        <color indexed="8"/>
        <rFont val="Arial"/>
        <family val="2"/>
      </rPr>
      <t xml:space="preserve"> </t>
    </r>
  </si>
  <si>
    <r>
      <rPr>
        <b/>
        <sz val="8"/>
        <color indexed="8"/>
        <rFont val="Arial"/>
        <family val="2"/>
      </rPr>
      <t>Coefficient global de transmission d’énergie g</t>
    </r>
    <r>
      <rPr>
        <sz val="7"/>
        <color indexed="8"/>
        <rFont val="Arial"/>
        <family val="2"/>
      </rPr>
      <t xml:space="preserve"> (3)</t>
    </r>
  </si>
  <si>
    <r>
      <rPr>
        <sz val="9"/>
        <color indexed="8"/>
        <rFont val="Arial"/>
        <family val="2"/>
      </rPr>
      <t>Classe A</t>
    </r>
  </si>
  <si>
    <r>
      <rPr>
        <sz val="9"/>
        <color indexed="8"/>
        <rFont val="Arial"/>
        <family val="2"/>
      </rPr>
      <t>U</t>
    </r>
    <r>
      <rPr>
        <vertAlign val="subscript"/>
        <sz val="9"/>
        <color indexed="8"/>
        <rFont val="Arial"/>
        <family val="2"/>
      </rPr>
      <t>w,eq</t>
    </r>
    <r>
      <rPr>
        <sz val="9"/>
        <color indexed="8"/>
        <rFont val="Arial"/>
        <family val="2"/>
      </rPr>
      <t xml:space="preserve"> &lt; 0</t>
    </r>
  </si>
  <si>
    <r>
      <rPr>
        <b/>
        <sz val="8"/>
        <color indexed="8"/>
        <rFont val="Arial"/>
        <family val="2"/>
      </rPr>
      <t>Perte d’énergie H</t>
    </r>
    <r>
      <rPr>
        <b/>
        <vertAlign val="subscript"/>
        <sz val="8"/>
        <color indexed="8"/>
        <rFont val="Arial"/>
        <family val="2"/>
      </rPr>
      <t>w</t>
    </r>
    <r>
      <rPr>
        <sz val="7"/>
        <color indexed="8"/>
        <rFont val="Arial"/>
        <family val="2"/>
      </rPr>
      <t xml:space="preserve"> (1)</t>
    </r>
  </si>
  <si>
    <r>
      <rPr>
        <sz val="8"/>
        <color indexed="8"/>
        <rFont val="Arial"/>
        <family val="2"/>
      </rPr>
      <t>U</t>
    </r>
    <r>
      <rPr>
        <vertAlign val="subscript"/>
        <sz val="8"/>
        <color indexed="8"/>
        <rFont val="Arial"/>
        <family val="2"/>
      </rPr>
      <t>w</t>
    </r>
  </si>
  <si>
    <r>
      <rPr>
        <sz val="8"/>
        <color indexed="8"/>
        <rFont val="Arial"/>
        <family val="2"/>
      </rPr>
      <t>×</t>
    </r>
  </si>
  <si>
    <r>
      <rPr>
        <sz val="8"/>
        <color indexed="8"/>
        <rFont val="Arial"/>
        <family val="2"/>
      </rPr>
      <t>A</t>
    </r>
    <r>
      <rPr>
        <vertAlign val="subscript"/>
        <sz val="8"/>
        <color indexed="8"/>
        <rFont val="Arial"/>
        <family val="2"/>
      </rPr>
      <t>w</t>
    </r>
  </si>
  <si>
    <r>
      <rPr>
        <sz val="8"/>
        <color indexed="8"/>
        <rFont val="Arial"/>
        <family val="2"/>
      </rPr>
      <t>× 1</t>
    </r>
  </si>
  <si>
    <r>
      <rPr>
        <sz val="9"/>
        <color indexed="8"/>
        <rFont val="Arial"/>
        <family val="2"/>
      </rPr>
      <t>Classe B</t>
    </r>
  </si>
  <si>
    <r>
      <rPr>
        <sz val="9"/>
        <color indexed="8"/>
        <rFont val="Arial"/>
        <family val="2"/>
      </rPr>
      <t>U</t>
    </r>
    <r>
      <rPr>
        <vertAlign val="subscript"/>
        <sz val="9"/>
        <color indexed="8"/>
        <rFont val="Arial"/>
        <family val="2"/>
      </rPr>
      <t>w,eq</t>
    </r>
    <r>
      <rPr>
        <sz val="9"/>
        <color indexed="8"/>
        <rFont val="Arial"/>
        <family val="2"/>
      </rPr>
      <t xml:space="preserve"> ≥ 0 à &lt; 0,1</t>
    </r>
  </si>
  <si>
    <r>
      <rPr>
        <sz val="9"/>
        <color indexed="8"/>
        <rFont val="Arial"/>
        <family val="2"/>
      </rPr>
      <t>Classe C</t>
    </r>
  </si>
  <si>
    <r>
      <rPr>
        <sz val="9"/>
        <color indexed="8"/>
        <rFont val="Arial"/>
        <family val="2"/>
      </rPr>
      <t>U</t>
    </r>
    <r>
      <rPr>
        <vertAlign val="subscript"/>
        <sz val="9"/>
        <color indexed="8"/>
        <rFont val="Arial"/>
        <family val="2"/>
      </rPr>
      <t>w,eq</t>
    </r>
    <r>
      <rPr>
        <sz val="9"/>
        <color indexed="8"/>
        <rFont val="Arial"/>
        <family val="2"/>
      </rPr>
      <t xml:space="preserve"> ≥ 0,1 à &lt; 0,2</t>
    </r>
  </si>
  <si>
    <r>
      <rPr>
        <b/>
        <sz val="8"/>
        <color indexed="8"/>
        <rFont val="Arial"/>
        <family val="2"/>
      </rPr>
      <t>Gain d’énergie H</t>
    </r>
    <r>
      <rPr>
        <b/>
        <vertAlign val="subscript"/>
        <sz val="8"/>
        <color indexed="8"/>
        <rFont val="Arial"/>
        <family val="2"/>
      </rPr>
      <t>S</t>
    </r>
    <r>
      <rPr>
        <sz val="7"/>
        <color indexed="8"/>
        <rFont val="Arial"/>
        <family val="2"/>
      </rPr>
      <t xml:space="preserve"> (1)</t>
    </r>
  </si>
  <si>
    <r>
      <rPr>
        <sz val="8"/>
        <color indexed="8"/>
        <rFont val="Arial"/>
        <family val="2"/>
      </rPr>
      <t>A</t>
    </r>
    <r>
      <rPr>
        <vertAlign val="subscript"/>
        <sz val="8"/>
        <color indexed="8"/>
        <rFont val="Arial"/>
        <family val="2"/>
      </rPr>
      <t>g</t>
    </r>
  </si>
  <si>
    <r>
      <rPr>
        <sz val="8"/>
        <color indexed="8"/>
        <rFont val="Arial"/>
        <family val="2"/>
      </rPr>
      <t>g</t>
    </r>
  </si>
  <si>
    <r>
      <rPr>
        <sz val="8"/>
        <color indexed="8"/>
        <rFont val="Arial"/>
        <family val="2"/>
      </rPr>
      <t>× 2</t>
    </r>
  </si>
  <si>
    <r>
      <rPr>
        <sz val="9"/>
        <color indexed="8"/>
        <rFont val="Arial"/>
        <family val="2"/>
      </rPr>
      <t>Classe D</t>
    </r>
  </si>
  <si>
    <r>
      <rPr>
        <sz val="9"/>
        <color indexed="8"/>
        <rFont val="Arial"/>
        <family val="2"/>
      </rPr>
      <t>U</t>
    </r>
    <r>
      <rPr>
        <vertAlign val="subscript"/>
        <sz val="9"/>
        <color indexed="8"/>
        <rFont val="Arial"/>
        <family val="2"/>
      </rPr>
      <t>w,eq</t>
    </r>
    <r>
      <rPr>
        <sz val="9"/>
        <color indexed="8"/>
        <rFont val="Arial"/>
        <family val="2"/>
      </rPr>
      <t xml:space="preserve"> ≥ 0,2 à &lt; 0,3</t>
    </r>
  </si>
  <si>
    <r>
      <rPr>
        <sz val="9"/>
        <color indexed="8"/>
        <rFont val="Arial"/>
        <family val="2"/>
      </rPr>
      <t>Classe E</t>
    </r>
  </si>
  <si>
    <r>
      <rPr>
        <sz val="9"/>
        <color indexed="8"/>
        <rFont val="Arial"/>
        <family val="2"/>
      </rPr>
      <t>U</t>
    </r>
    <r>
      <rPr>
        <vertAlign val="subscript"/>
        <sz val="9"/>
        <color indexed="8"/>
        <rFont val="Arial"/>
        <family val="2"/>
      </rPr>
      <t>w,eq</t>
    </r>
    <r>
      <rPr>
        <sz val="9"/>
        <color indexed="8"/>
        <rFont val="Arial"/>
        <family val="2"/>
      </rPr>
      <t xml:space="preserve"> ≥ 0,3 à &lt; 0,4</t>
    </r>
  </si>
  <si>
    <r>
      <rPr>
        <b/>
        <sz val="8"/>
        <color indexed="8"/>
        <rFont val="Arial"/>
        <family val="2"/>
      </rPr>
      <t>Bilan U</t>
    </r>
    <r>
      <rPr>
        <b/>
        <vertAlign val="subscript"/>
        <sz val="8"/>
        <color indexed="8"/>
        <rFont val="Arial"/>
        <family val="2"/>
      </rPr>
      <t>W,eq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(1)</t>
    </r>
  </si>
  <si>
    <r>
      <rPr>
        <sz val="8"/>
        <color indexed="8"/>
        <rFont val="Arial"/>
        <family val="2"/>
      </rPr>
      <t xml:space="preserve">( </t>
    </r>
    <r>
      <rPr>
        <b/>
        <sz val="8"/>
        <color indexed="8"/>
        <rFont val="Arial"/>
        <family val="2"/>
      </rPr>
      <t>H</t>
    </r>
    <r>
      <rPr>
        <b/>
        <vertAlign val="subscript"/>
        <sz val="8"/>
        <color indexed="8"/>
        <rFont val="Calibri"/>
        <family val="2"/>
      </rPr>
      <t>w</t>
    </r>
    <r>
      <rPr>
        <b/>
        <sz val="8"/>
        <color indexed="8"/>
        <rFont val="Calibri"/>
        <family val="2"/>
      </rPr>
      <t xml:space="preserve"> </t>
    </r>
  </si>
  <si>
    <r>
      <rPr>
        <b/>
        <sz val="8"/>
        <color indexed="8"/>
        <rFont val="Arial"/>
        <family val="2"/>
      </rPr>
      <t>H</t>
    </r>
    <r>
      <rPr>
        <b/>
        <vertAlign val="subscript"/>
        <sz val="8"/>
        <color indexed="8"/>
        <rFont val="Arial"/>
        <family val="2"/>
      </rPr>
      <t>s</t>
    </r>
    <r>
      <rPr>
        <sz val="8"/>
        <color indexed="8"/>
        <rFont val="Arial"/>
        <family val="2"/>
      </rPr>
      <t xml:space="preserve"> )</t>
    </r>
  </si>
  <si>
    <r>
      <rPr>
        <b/>
        <sz val="8"/>
        <color indexed="8"/>
        <rFont val="Arial"/>
        <family val="2"/>
      </rPr>
      <t>A</t>
    </r>
    <r>
      <rPr>
        <b/>
        <vertAlign val="subscript"/>
        <sz val="8"/>
        <color indexed="8"/>
        <rFont val="Arial"/>
        <family val="2"/>
      </rPr>
      <t>w</t>
    </r>
  </si>
  <si>
    <r>
      <rPr>
        <sz val="9"/>
        <color indexed="8"/>
        <rFont val="Arial"/>
        <family val="2"/>
      </rPr>
      <t>Classe F</t>
    </r>
  </si>
  <si>
    <r>
      <rPr>
        <sz val="9"/>
        <color indexed="8"/>
        <rFont val="Arial"/>
        <family val="2"/>
      </rPr>
      <t>U</t>
    </r>
    <r>
      <rPr>
        <vertAlign val="subscript"/>
        <sz val="9"/>
        <color indexed="8"/>
        <rFont val="Arial"/>
        <family val="2"/>
      </rPr>
      <t>w,eq</t>
    </r>
    <r>
      <rPr>
        <sz val="9"/>
        <color indexed="8"/>
        <rFont val="Arial"/>
        <family val="2"/>
      </rPr>
      <t xml:space="preserve"> ≥ 0,4 à &lt; 0,8</t>
    </r>
  </si>
  <si>
    <r>
      <rPr>
        <sz val="9"/>
        <color indexed="8"/>
        <rFont val="Arial"/>
        <family val="2"/>
      </rPr>
      <t>Classe G</t>
    </r>
  </si>
  <si>
    <r>
      <rPr>
        <sz val="9"/>
        <color indexed="8"/>
        <rFont val="Arial"/>
        <family val="2"/>
      </rPr>
      <t>U</t>
    </r>
    <r>
      <rPr>
        <vertAlign val="subscript"/>
        <sz val="9"/>
        <color indexed="8"/>
        <rFont val="Arial"/>
        <family val="2"/>
      </rPr>
      <t>w,eq</t>
    </r>
    <r>
      <rPr>
        <sz val="9"/>
        <color indexed="8"/>
        <rFont val="Arial"/>
        <family val="2"/>
      </rPr>
      <t xml:space="preserve"> ≥ 0,8</t>
    </r>
  </si>
  <si>
    <r>
      <rPr>
        <b/>
        <sz val="10"/>
        <color indexed="8"/>
        <rFont val="Arial"/>
        <family val="2"/>
      </rPr>
      <t>Classe d’efficacité énergétique</t>
    </r>
  </si>
  <si>
    <r>
      <rPr>
        <sz val="8"/>
        <color indexed="8"/>
        <rFont val="Arial"/>
        <family val="2"/>
      </rPr>
      <t>Les résultats intermédiaires et le bilan doivent être indiqués avec 3 décimales.</t>
    </r>
  </si>
  <si>
    <r>
      <rPr>
        <sz val="8"/>
        <color indexed="8"/>
        <rFont val="Arial"/>
        <family val="2"/>
      </rPr>
      <t>La valeur U</t>
    </r>
    <r>
      <rPr>
        <vertAlign val="subscript"/>
        <sz val="8"/>
        <color indexed="8"/>
        <rFont val="Arial"/>
        <family val="2"/>
      </rPr>
      <t>w</t>
    </r>
    <r>
      <rPr>
        <sz val="8"/>
        <color indexed="8"/>
        <rFont val="Arial"/>
        <family val="2"/>
      </rPr>
      <t xml:space="preserve"> déclarée doit être arrondie à 1 décimale, et à 2 décimales pour les valeurs &lt; 1,0.</t>
    </r>
  </si>
  <si>
    <r>
      <rPr>
        <sz val="8"/>
        <color indexed="8"/>
        <rFont val="Arial"/>
        <family val="2"/>
      </rPr>
      <t>Le coefficient global de transmission d’énergie g doit être saisi sous forme décimale.</t>
    </r>
  </si>
  <si>
    <r>
      <rPr>
        <sz val="9"/>
        <color indexed="8"/>
        <rFont val="Arial"/>
        <family val="2"/>
      </rPr>
      <t>U</t>
    </r>
    <r>
      <rPr>
        <vertAlign val="subscript"/>
        <sz val="9"/>
        <color indexed="8"/>
        <rFont val="Arial"/>
        <family val="2"/>
      </rPr>
      <t>w,eq</t>
    </r>
    <r>
      <rPr>
        <sz val="9"/>
        <color indexed="8"/>
        <rFont val="Arial"/>
        <family val="2"/>
      </rPr>
      <t xml:space="preserve"> &lt; 0 </t>
    </r>
  </si>
  <si>
    <r>
      <rPr>
        <sz val="9"/>
        <color indexed="8"/>
        <rFont val="Arial"/>
        <family val="2"/>
      </rPr>
      <t>U</t>
    </r>
    <r>
      <rPr>
        <vertAlign val="subscript"/>
        <sz val="9"/>
        <color indexed="8"/>
        <rFont val="Arial"/>
        <family val="2"/>
      </rPr>
      <t>w,eq</t>
    </r>
    <r>
      <rPr>
        <sz val="9"/>
        <color indexed="8"/>
        <rFont val="Arial"/>
        <family val="2"/>
      </rPr>
      <t xml:space="preserve"> ≥ 0 à &lt; 0,1 </t>
    </r>
  </si>
  <si>
    <r>
      <rPr>
        <sz val="9"/>
        <color indexed="8"/>
        <rFont val="Arial"/>
        <family val="2"/>
      </rPr>
      <t>U</t>
    </r>
    <r>
      <rPr>
        <vertAlign val="subscript"/>
        <sz val="9"/>
        <color indexed="8"/>
        <rFont val="Arial"/>
        <family val="2"/>
      </rPr>
      <t>w,eq</t>
    </r>
    <r>
      <rPr>
        <sz val="9"/>
        <color indexed="8"/>
        <rFont val="Arial"/>
        <family val="2"/>
      </rPr>
      <t xml:space="preserve"> ≥ 0,1 à &lt; 0,2 </t>
    </r>
  </si>
  <si>
    <r>
      <rPr>
        <sz val="9"/>
        <color indexed="8"/>
        <rFont val="Arial"/>
        <family val="2"/>
      </rPr>
      <t>U</t>
    </r>
    <r>
      <rPr>
        <vertAlign val="subscript"/>
        <sz val="9"/>
        <color indexed="8"/>
        <rFont val="Arial"/>
        <family val="2"/>
      </rPr>
      <t>w,eq</t>
    </r>
    <r>
      <rPr>
        <sz val="9"/>
        <color indexed="8"/>
        <rFont val="Arial"/>
        <family val="2"/>
      </rPr>
      <t xml:space="preserve"> ≥ 0,2 à &lt; 0,3 </t>
    </r>
  </si>
  <si>
    <r>
      <rPr>
        <sz val="9"/>
        <color indexed="8"/>
        <rFont val="Arial"/>
        <family val="2"/>
      </rPr>
      <t>U</t>
    </r>
    <r>
      <rPr>
        <vertAlign val="subscript"/>
        <sz val="9"/>
        <color indexed="8"/>
        <rFont val="Arial"/>
        <family val="2"/>
      </rPr>
      <t>w,eq</t>
    </r>
    <r>
      <rPr>
        <sz val="9"/>
        <color indexed="8"/>
        <rFont val="Arial"/>
        <family val="2"/>
      </rPr>
      <t xml:space="preserve"> ≥ 0,3 à &lt; 0,4 </t>
    </r>
  </si>
  <si>
    <r>
      <rPr>
        <sz val="9"/>
        <color indexed="8"/>
        <rFont val="Arial"/>
        <family val="2"/>
      </rPr>
      <t>U</t>
    </r>
    <r>
      <rPr>
        <vertAlign val="subscript"/>
        <sz val="9"/>
        <color indexed="8"/>
        <rFont val="Arial"/>
        <family val="2"/>
      </rPr>
      <t>w,eq</t>
    </r>
    <r>
      <rPr>
        <sz val="9"/>
        <color indexed="8"/>
        <rFont val="Arial"/>
        <family val="2"/>
      </rPr>
      <t xml:space="preserve"> ≥ 0,4 à &lt; 0,8 </t>
    </r>
  </si>
  <si>
    <r>
      <rPr>
        <sz val="9"/>
        <color indexed="8"/>
        <rFont val="Arial"/>
        <family val="2"/>
      </rPr>
      <t xml:space="preserve">valeur </t>
    </r>
    <r>
      <rPr>
        <sz val="9"/>
        <color indexed="8"/>
        <rFont val="Symbol"/>
        <family val="1"/>
      </rPr>
      <t>y</t>
    </r>
    <r>
      <rPr>
        <vertAlign val="subscript"/>
        <sz val="9"/>
        <color indexed="8"/>
        <rFont val="Arial"/>
        <family val="2"/>
      </rPr>
      <t>g</t>
    </r>
  </si>
  <si>
    <r>
      <t>y</t>
    </r>
    <r>
      <rPr>
        <vertAlign val="subscript"/>
        <sz val="9"/>
        <rFont val="Arial"/>
        <family val="2"/>
      </rPr>
      <t>g</t>
    </r>
  </si>
  <si>
    <t>Système:</t>
  </si>
  <si>
    <t>Société:</t>
  </si>
  <si>
    <t>Type de vitrage:</t>
  </si>
  <si>
    <t>x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</si>
</sst>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0.000"/>
    <numFmt numFmtId="175" formatCode="0.0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vertAlign val="subscript"/>
      <sz val="9"/>
      <name val="Arial"/>
      <family val="2"/>
    </font>
    <font>
      <b/>
      <sz val="8"/>
      <name val="Arial"/>
      <family val="2"/>
    </font>
    <font>
      <vertAlign val="subscript"/>
      <sz val="8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b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bscript"/>
      <sz val="10"/>
      <color indexed="8"/>
      <name val="Arial"/>
      <family val="2"/>
    </font>
    <font>
      <sz val="9"/>
      <color indexed="8"/>
      <name val="Symbol"/>
      <family val="1"/>
    </font>
    <font>
      <b/>
      <sz val="7"/>
      <color indexed="8"/>
      <name val="Arial"/>
      <family val="2"/>
    </font>
    <font>
      <b/>
      <vertAlign val="subscript"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9"/>
      <name val="Symbol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Symbol"/>
      <family val="1"/>
    </font>
    <font>
      <b/>
      <sz val="11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dotted"/>
    </border>
    <border>
      <left/>
      <right style="medium"/>
      <top/>
      <bottom style="dotted"/>
    </border>
    <border>
      <left style="thin"/>
      <right/>
      <top style="hair"/>
      <bottom style="hair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218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174" fontId="0" fillId="0" borderId="29" xfId="0" applyNumberFormat="1" applyBorder="1" applyAlignment="1" applyProtection="1">
      <alignment/>
      <protection/>
    </xf>
    <xf numFmtId="174" fontId="6" fillId="0" borderId="29" xfId="0" applyNumberFormat="1" applyFont="1" applyBorder="1" applyAlignment="1" applyProtection="1">
      <alignment horizontal="center"/>
      <protection/>
    </xf>
    <xf numFmtId="174" fontId="6" fillId="0" borderId="30" xfId="0" applyNumberFormat="1" applyFont="1" applyBorder="1" applyAlignment="1" applyProtection="1">
      <alignment horizontal="center"/>
      <protection/>
    </xf>
    <xf numFmtId="174" fontId="5" fillId="0" borderId="29" xfId="0" applyNumberFormat="1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175" fontId="5" fillId="0" borderId="25" xfId="0" applyNumberFormat="1" applyFont="1" applyFill="1" applyBorder="1" applyAlignment="1" applyProtection="1">
      <alignment horizontal="center"/>
      <protection/>
    </xf>
    <xf numFmtId="175" fontId="5" fillId="0" borderId="31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6" fillId="36" borderId="0" xfId="0" applyFont="1" applyFill="1" applyBorder="1" applyAlignment="1" applyProtection="1">
      <alignment/>
      <protection/>
    </xf>
    <xf numFmtId="0" fontId="6" fillId="37" borderId="0" xfId="0" applyFont="1" applyFill="1" applyBorder="1" applyAlignment="1" applyProtection="1">
      <alignment/>
      <protection/>
    </xf>
    <xf numFmtId="0" fontId="6" fillId="38" borderId="0" xfId="0" applyFont="1" applyFill="1" applyBorder="1" applyAlignment="1" applyProtection="1">
      <alignment/>
      <protection/>
    </xf>
    <xf numFmtId="0" fontId="6" fillId="39" borderId="0" xfId="0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0" fillId="0" borderId="32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0" fontId="0" fillId="0" borderId="33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7" fillId="0" borderId="33" xfId="0" applyNumberFormat="1" applyFont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6" fillId="40" borderId="14" xfId="0" applyFont="1" applyFill="1" applyBorder="1" applyAlignment="1" applyProtection="1">
      <alignment horizontal="center"/>
      <protection/>
    </xf>
    <xf numFmtId="174" fontId="5" fillId="0" borderId="35" xfId="0" applyNumberFormat="1" applyFont="1" applyFill="1" applyBorder="1" applyAlignment="1" applyProtection="1">
      <alignment horizontal="center"/>
      <protection/>
    </xf>
    <xf numFmtId="0" fontId="2" fillId="0" borderId="3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7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174" fontId="6" fillId="0" borderId="36" xfId="0" applyNumberFormat="1" applyFont="1" applyFill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/>
      <protection/>
    </xf>
    <xf numFmtId="0" fontId="6" fillId="0" borderId="38" xfId="0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174" fontId="6" fillId="0" borderId="35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34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39" xfId="0" applyFont="1" applyBorder="1" applyAlignment="1" applyProtection="1">
      <alignment horizontal="left"/>
      <protection/>
    </xf>
    <xf numFmtId="0" fontId="2" fillId="0" borderId="38" xfId="0" applyFont="1" applyFill="1" applyBorder="1" applyAlignment="1" applyProtection="1">
      <alignment horizontal="left"/>
      <protection/>
    </xf>
    <xf numFmtId="0" fontId="2" fillId="0" borderId="39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40" xfId="0" applyFont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2" fillId="0" borderId="42" xfId="0" applyFont="1" applyBorder="1" applyAlignment="1">
      <alignment horizontal="center"/>
    </xf>
    <xf numFmtId="0" fontId="2" fillId="0" borderId="42" xfId="0" applyFont="1" applyFill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left"/>
      <protection/>
    </xf>
    <xf numFmtId="0" fontId="9" fillId="0" borderId="44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49" fontId="13" fillId="0" borderId="33" xfId="0" applyNumberFormat="1" applyFont="1" applyBorder="1" applyAlignment="1" applyProtection="1">
      <alignment horizontal="right"/>
      <protection/>
    </xf>
    <xf numFmtId="0" fontId="0" fillId="0" borderId="45" xfId="0" applyBorder="1" applyAlignment="1" applyProtection="1">
      <alignment horizontal="left"/>
      <protection/>
    </xf>
    <xf numFmtId="0" fontId="0" fillId="0" borderId="18" xfId="0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/>
      <protection/>
    </xf>
    <xf numFmtId="175" fontId="5" fillId="0" borderId="26" xfId="0" applyNumberFormat="1" applyFont="1" applyFill="1" applyBorder="1" applyAlignment="1" applyProtection="1">
      <alignment horizontal="center"/>
      <protection/>
    </xf>
    <xf numFmtId="0" fontId="0" fillId="0" borderId="46" xfId="0" applyBorder="1" applyAlignment="1" applyProtection="1">
      <alignment horizontal="left"/>
      <protection/>
    </xf>
    <xf numFmtId="175" fontId="5" fillId="0" borderId="47" xfId="0" applyNumberFormat="1" applyFont="1" applyFill="1" applyBorder="1" applyAlignment="1" applyProtection="1">
      <alignment horizontal="center"/>
      <protection/>
    </xf>
    <xf numFmtId="0" fontId="65" fillId="0" borderId="13" xfId="0" applyFont="1" applyBorder="1" applyAlignment="1" applyProtection="1">
      <alignment horizontal="center"/>
      <protection/>
    </xf>
    <xf numFmtId="0" fontId="31" fillId="0" borderId="40" xfId="0" applyFont="1" applyBorder="1" applyAlignment="1" applyProtection="1">
      <alignment horizontal="center"/>
      <protection/>
    </xf>
    <xf numFmtId="0" fontId="66" fillId="0" borderId="0" xfId="0" applyFont="1" applyBorder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174" fontId="11" fillId="41" borderId="37" xfId="0" applyNumberFormat="1" applyFont="1" applyFill="1" applyBorder="1" applyAlignment="1" applyProtection="1">
      <alignment horizontal="center"/>
      <protection locked="0"/>
    </xf>
    <xf numFmtId="174" fontId="6" fillId="0" borderId="48" xfId="0" applyNumberFormat="1" applyFont="1" applyFill="1" applyBorder="1" applyAlignment="1" applyProtection="1">
      <alignment horizontal="center"/>
      <protection/>
    </xf>
    <xf numFmtId="174" fontId="6" fillId="0" borderId="49" xfId="0" applyNumberFormat="1" applyFont="1" applyFill="1" applyBorder="1" applyAlignment="1" applyProtection="1">
      <alignment horizontal="center"/>
      <protection/>
    </xf>
    <xf numFmtId="174" fontId="6" fillId="0" borderId="50" xfId="0" applyNumberFormat="1" applyFont="1" applyFill="1" applyBorder="1" applyAlignment="1" applyProtection="1">
      <alignment horizontal="center"/>
      <protection/>
    </xf>
    <xf numFmtId="174" fontId="5" fillId="42" borderId="50" xfId="0" applyNumberFormat="1" applyFont="1" applyFill="1" applyBorder="1" applyAlignment="1" applyProtection="1">
      <alignment horizontal="center"/>
      <protection/>
    </xf>
    <xf numFmtId="174" fontId="6" fillId="0" borderId="37" xfId="0" applyNumberFormat="1" applyFont="1" applyFill="1" applyBorder="1" applyAlignment="1" applyProtection="1">
      <alignment horizontal="center"/>
      <protection/>
    </xf>
    <xf numFmtId="174" fontId="0" fillId="0" borderId="48" xfId="0" applyNumberFormat="1" applyFont="1" applyFill="1" applyBorder="1" applyAlignment="1" applyProtection="1">
      <alignment horizontal="center"/>
      <protection/>
    </xf>
    <xf numFmtId="175" fontId="5" fillId="43" borderId="37" xfId="0" applyNumberFormat="1" applyFont="1" applyFill="1" applyBorder="1" applyAlignment="1" applyProtection="1">
      <alignment horizontal="center"/>
      <protection locked="0"/>
    </xf>
    <xf numFmtId="174" fontId="0" fillId="0" borderId="50" xfId="0" applyNumberFormat="1" applyFont="1" applyFill="1" applyBorder="1" applyAlignment="1" applyProtection="1">
      <alignment horizontal="center"/>
      <protection/>
    </xf>
    <xf numFmtId="174" fontId="5" fillId="43" borderId="37" xfId="0" applyNumberFormat="1" applyFont="1" applyFill="1" applyBorder="1" applyAlignment="1" applyProtection="1">
      <alignment horizontal="center"/>
      <protection locked="0"/>
    </xf>
    <xf numFmtId="174" fontId="0" fillId="0" borderId="49" xfId="0" applyNumberFormat="1" applyFont="1" applyFill="1" applyBorder="1" applyAlignment="1" applyProtection="1">
      <alignment horizontal="center"/>
      <protection/>
    </xf>
    <xf numFmtId="174" fontId="0" fillId="0" borderId="50" xfId="0" applyNumberFormat="1" applyFont="1" applyBorder="1" applyAlignment="1" applyProtection="1">
      <alignment horizontal="center"/>
      <protection/>
    </xf>
    <xf numFmtId="174" fontId="5" fillId="44" borderId="50" xfId="0" applyNumberFormat="1" applyFont="1" applyFill="1" applyBorder="1" applyAlignment="1" applyProtection="1">
      <alignment horizontal="center"/>
      <protection/>
    </xf>
    <xf numFmtId="175" fontId="5" fillId="44" borderId="50" xfId="0" applyNumberFormat="1" applyFont="1" applyFill="1" applyBorder="1" applyAlignment="1" applyProtection="1">
      <alignment horizontal="center"/>
      <protection/>
    </xf>
    <xf numFmtId="2" fontId="5" fillId="43" borderId="27" xfId="0" applyNumberFormat="1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/>
      <protection/>
    </xf>
    <xf numFmtId="174" fontId="2" fillId="0" borderId="37" xfId="0" applyNumberFormat="1" applyFont="1" applyFill="1" applyBorder="1" applyAlignment="1" applyProtection="1">
      <alignment horizontal="center"/>
      <protection/>
    </xf>
    <xf numFmtId="0" fontId="2" fillId="0" borderId="37" xfId="0" applyFont="1" applyFill="1" applyBorder="1" applyAlignment="1" applyProtection="1">
      <alignment horizontal="center"/>
      <protection/>
    </xf>
    <xf numFmtId="2" fontId="2" fillId="0" borderId="37" xfId="0" applyNumberFormat="1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174" fontId="2" fillId="0" borderId="37" xfId="0" applyNumberFormat="1" applyFont="1" applyFill="1" applyBorder="1" applyAlignment="1" applyProtection="1">
      <alignment horizontal="center" vertical="center"/>
      <protection/>
    </xf>
    <xf numFmtId="174" fontId="5" fillId="44" borderId="48" xfId="0" applyNumberFormat="1" applyFont="1" applyFill="1" applyBorder="1" applyAlignment="1" applyProtection="1">
      <alignment horizontal="center"/>
      <protection/>
    </xf>
    <xf numFmtId="175" fontId="5" fillId="44" borderId="49" xfId="0" applyNumberFormat="1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6" fillId="0" borderId="36" xfId="0" applyFont="1" applyFill="1" applyBorder="1" applyAlignment="1" applyProtection="1">
      <alignment horizontal="center"/>
      <protection/>
    </xf>
    <xf numFmtId="2" fontId="6" fillId="0" borderId="37" xfId="0" applyNumberFormat="1" applyFont="1" applyFill="1" applyBorder="1" applyAlignment="1" applyProtection="1">
      <alignment horizontal="center"/>
      <protection/>
    </xf>
    <xf numFmtId="174" fontId="6" fillId="0" borderId="37" xfId="0" applyNumberFormat="1" applyFont="1" applyFill="1" applyBorder="1" applyAlignment="1" applyProtection="1">
      <alignment horizontal="center" vertical="center"/>
      <protection/>
    </xf>
    <xf numFmtId="174" fontId="0" fillId="0" borderId="29" xfId="0" applyNumberFormat="1" applyFont="1" applyFill="1" applyBorder="1" applyAlignment="1" applyProtection="1">
      <alignment horizontal="center"/>
      <protection/>
    </xf>
    <xf numFmtId="0" fontId="5" fillId="41" borderId="13" xfId="0" applyFont="1" applyFill="1" applyBorder="1" applyAlignment="1" applyProtection="1">
      <alignment/>
      <protection locked="0"/>
    </xf>
    <xf numFmtId="0" fontId="5" fillId="41" borderId="40" xfId="0" applyFont="1" applyFill="1" applyBorder="1" applyAlignment="1" applyProtection="1">
      <alignment/>
      <protection locked="0"/>
    </xf>
    <xf numFmtId="0" fontId="5" fillId="41" borderId="37" xfId="0" applyFont="1" applyFill="1" applyBorder="1" applyAlignment="1" applyProtection="1">
      <alignment/>
      <protection locked="0"/>
    </xf>
    <xf numFmtId="174" fontId="2" fillId="0" borderId="36" xfId="0" applyNumberFormat="1" applyFont="1" applyFill="1" applyBorder="1" applyAlignment="1" applyProtection="1">
      <alignment horizontal="center"/>
      <protection/>
    </xf>
    <xf numFmtId="175" fontId="6" fillId="0" borderId="36" xfId="0" applyNumberFormat="1" applyFont="1" applyFill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left"/>
      <protection/>
    </xf>
    <xf numFmtId="0" fontId="0" fillId="41" borderId="51" xfId="0" applyFill="1" applyBorder="1" applyAlignment="1" applyProtection="1">
      <alignment/>
      <protection locked="0"/>
    </xf>
    <xf numFmtId="0" fontId="0" fillId="41" borderId="52" xfId="0" applyFill="1" applyBorder="1" applyAlignment="1" applyProtection="1">
      <alignment/>
      <protection locked="0"/>
    </xf>
    <xf numFmtId="174" fontId="6" fillId="0" borderId="21" xfId="0" applyNumberFormat="1" applyFont="1" applyFill="1" applyBorder="1" applyAlignment="1" applyProtection="1">
      <alignment horizontal="center"/>
      <protection/>
    </xf>
    <xf numFmtId="174" fontId="6" fillId="0" borderId="36" xfId="0" applyNumberFormat="1" applyFont="1" applyFill="1" applyBorder="1" applyAlignment="1" applyProtection="1">
      <alignment horizontal="center"/>
      <protection/>
    </xf>
    <xf numFmtId="0" fontId="6" fillId="0" borderId="53" xfId="0" applyFont="1" applyBorder="1" applyAlignment="1" applyProtection="1">
      <alignment horizontal="center"/>
      <protection/>
    </xf>
    <xf numFmtId="0" fontId="6" fillId="0" borderId="41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/>
      <protection/>
    </xf>
    <xf numFmtId="0" fontId="2" fillId="0" borderId="54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12" fillId="0" borderId="44" xfId="0" applyFont="1" applyBorder="1" applyAlignment="1" applyProtection="1">
      <alignment vertical="center"/>
      <protection/>
    </xf>
    <xf numFmtId="0" fontId="12" fillId="0" borderId="42" xfId="0" applyFont="1" applyBorder="1" applyAlignment="1" applyProtection="1">
      <alignment vertical="center"/>
      <protection/>
    </xf>
    <xf numFmtId="0" fontId="9" fillId="0" borderId="55" xfId="0" applyFont="1" applyBorder="1" applyAlignment="1" applyProtection="1">
      <alignment vertical="center"/>
      <protection/>
    </xf>
    <xf numFmtId="0" fontId="9" fillId="0" borderId="56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/>
      <protection/>
    </xf>
    <xf numFmtId="0" fontId="2" fillId="0" borderId="58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 horizontal="right"/>
      <protection/>
    </xf>
    <xf numFmtId="0" fontId="9" fillId="0" borderId="39" xfId="0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174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2" fillId="0" borderId="4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5" fillId="0" borderId="51" xfId="0" applyFont="1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/>
      <protection/>
    </xf>
    <xf numFmtId="0" fontId="9" fillId="0" borderId="57" xfId="0" applyFont="1" applyBorder="1" applyAlignment="1" applyProtection="1">
      <alignment vertical="center"/>
      <protection/>
    </xf>
    <xf numFmtId="0" fontId="9" fillId="0" borderId="58" xfId="0" applyFont="1" applyBorder="1" applyAlignment="1" applyProtection="1">
      <alignment vertical="center"/>
      <protection/>
    </xf>
    <xf numFmtId="0" fontId="6" fillId="0" borderId="44" xfId="0" applyFont="1" applyBorder="1" applyAlignment="1" applyProtection="1">
      <alignment vertical="center"/>
      <protection/>
    </xf>
    <xf numFmtId="0" fontId="6" fillId="0" borderId="42" xfId="0" applyFont="1" applyBorder="1" applyAlignment="1" applyProtection="1">
      <alignment vertical="center"/>
      <protection/>
    </xf>
    <xf numFmtId="174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/>
      <protection/>
    </xf>
    <xf numFmtId="0" fontId="6" fillId="0" borderId="42" xfId="0" applyFont="1" applyBorder="1" applyAlignment="1" applyProtection="1">
      <alignment horizontal="center"/>
      <protection/>
    </xf>
    <xf numFmtId="0" fontId="2" fillId="0" borderId="55" xfId="0" applyFont="1" applyBorder="1" applyAlignment="1" applyProtection="1">
      <alignment/>
      <protection/>
    </xf>
    <xf numFmtId="0" fontId="2" fillId="0" borderId="56" xfId="0" applyFont="1" applyBorder="1" applyAlignment="1" applyProtection="1">
      <alignment/>
      <protection/>
    </xf>
    <xf numFmtId="0" fontId="0" fillId="41" borderId="51" xfId="0" applyFill="1" applyBorder="1" applyAlignment="1" applyProtection="1">
      <alignment/>
      <protection locked="0"/>
    </xf>
    <xf numFmtId="0" fontId="0" fillId="41" borderId="52" xfId="0" applyFill="1" applyBorder="1" applyAlignment="1" applyProtection="1">
      <alignment/>
      <protection locked="0"/>
    </xf>
    <xf numFmtId="0" fontId="2" fillId="0" borderId="55" xfId="0" applyFont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6" fillId="0" borderId="54" xfId="0" applyFont="1" applyBorder="1" applyAlignment="1" applyProtection="1">
      <alignment/>
      <protection/>
    </xf>
    <xf numFmtId="0" fontId="6" fillId="0" borderId="38" xfId="0" applyFont="1" applyBorder="1" applyAlignment="1" applyProtection="1">
      <alignment/>
      <protection/>
    </xf>
    <xf numFmtId="0" fontId="2" fillId="0" borderId="55" xfId="0" applyFont="1" applyBorder="1" applyAlignment="1" applyProtection="1">
      <alignment/>
      <protection/>
    </xf>
    <xf numFmtId="0" fontId="2" fillId="0" borderId="56" xfId="0" applyFont="1" applyBorder="1" applyAlignment="1" applyProtection="1">
      <alignment/>
      <protection/>
    </xf>
    <xf numFmtId="0" fontId="2" fillId="0" borderId="54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vertical="center"/>
      <protection/>
    </xf>
    <xf numFmtId="174" fontId="2" fillId="0" borderId="21" xfId="0" applyNumberFormat="1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/>
      <protection/>
    </xf>
    <xf numFmtId="174" fontId="2" fillId="0" borderId="19" xfId="0" applyNumberFormat="1" applyFont="1" applyBorder="1" applyAlignment="1" applyProtection="1">
      <alignment horizontal="left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Comma [0]" xfId="45"/>
    <cellStyle name="Eingabe" xfId="46"/>
    <cellStyle name="Ergebnis" xfId="47"/>
    <cellStyle name="Erklärender Text" xfId="48"/>
    <cellStyle name="Gut" xfId="49"/>
    <cellStyle name="Comma" xfId="50"/>
    <cellStyle name="Neutral" xfId="51"/>
    <cellStyle name="Notiz" xfId="52"/>
    <cellStyle name="Percent" xfId="53"/>
    <cellStyle name="Percent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14">
    <dxf>
      <fill>
        <patternFill>
          <bgColor rgb="FFFFC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/>
    <dxf>
      <fill>
        <patternFill>
          <bgColor rgb="FFFFC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/>
    <dxf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99FF66"/>
        </patternFill>
      </fill>
      <border/>
    </dxf>
    <dxf>
      <fill>
        <patternFill>
          <bgColor rgb="FF33CC33"/>
        </patternFill>
      </fill>
      <border/>
    </dxf>
    <dxf>
      <fill>
        <patternFill>
          <bgColor rgb="FF008000"/>
        </patternFill>
      </fill>
      <border/>
    </dxf>
    <dxf>
      <fill>
        <patternFill>
          <bgColor theme="6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76200</xdr:rowOff>
    </xdr:from>
    <xdr:to>
      <xdr:col>3</xdr:col>
      <xdr:colOff>752475</xdr:colOff>
      <xdr:row>24</xdr:row>
      <xdr:rowOff>95250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rcRect b="20782"/>
        <a:stretch>
          <a:fillRect/>
        </a:stretch>
      </xdr:blipFill>
      <xdr:spPr>
        <a:xfrm>
          <a:off x="219075" y="2038350"/>
          <a:ext cx="23526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76200</xdr:rowOff>
    </xdr:from>
    <xdr:to>
      <xdr:col>3</xdr:col>
      <xdr:colOff>752475</xdr:colOff>
      <xdr:row>43</xdr:row>
      <xdr:rowOff>95250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rcRect b="18586"/>
        <a:stretch>
          <a:fillRect/>
        </a:stretch>
      </xdr:blipFill>
      <xdr:spPr>
        <a:xfrm>
          <a:off x="219075" y="5105400"/>
          <a:ext cx="23526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76200</xdr:rowOff>
    </xdr:from>
    <xdr:to>
      <xdr:col>3</xdr:col>
      <xdr:colOff>752475</xdr:colOff>
      <xdr:row>85</xdr:row>
      <xdr:rowOff>95250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/>
        <a:srcRect b="18586"/>
        <a:stretch>
          <a:fillRect/>
        </a:stretch>
      </xdr:blipFill>
      <xdr:spPr>
        <a:xfrm>
          <a:off x="219075" y="11363325"/>
          <a:ext cx="23526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76200</xdr:rowOff>
    </xdr:from>
    <xdr:to>
      <xdr:col>3</xdr:col>
      <xdr:colOff>752475</xdr:colOff>
      <xdr:row>114</xdr:row>
      <xdr:rowOff>95250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2"/>
        <a:srcRect b="18586"/>
        <a:stretch>
          <a:fillRect/>
        </a:stretch>
      </xdr:blipFill>
      <xdr:spPr>
        <a:xfrm>
          <a:off x="219075" y="15916275"/>
          <a:ext cx="23526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</xdr:row>
      <xdr:rowOff>76200</xdr:rowOff>
    </xdr:from>
    <xdr:to>
      <xdr:col>3</xdr:col>
      <xdr:colOff>752475</xdr:colOff>
      <xdr:row>158</xdr:row>
      <xdr:rowOff>95250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2"/>
        <a:srcRect b="18586"/>
        <a:stretch>
          <a:fillRect/>
        </a:stretch>
      </xdr:blipFill>
      <xdr:spPr>
        <a:xfrm>
          <a:off x="219075" y="22078950"/>
          <a:ext cx="23526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</xdr:row>
      <xdr:rowOff>76200</xdr:rowOff>
    </xdr:from>
    <xdr:to>
      <xdr:col>3</xdr:col>
      <xdr:colOff>752475</xdr:colOff>
      <xdr:row>187</xdr:row>
      <xdr:rowOff>95250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2"/>
        <a:srcRect b="18586"/>
        <a:stretch>
          <a:fillRect/>
        </a:stretch>
      </xdr:blipFill>
      <xdr:spPr>
        <a:xfrm>
          <a:off x="219075" y="26631900"/>
          <a:ext cx="23526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</xdr:row>
      <xdr:rowOff>76200</xdr:rowOff>
    </xdr:from>
    <xdr:to>
      <xdr:col>3</xdr:col>
      <xdr:colOff>752475</xdr:colOff>
      <xdr:row>231</xdr:row>
      <xdr:rowOff>95250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2"/>
        <a:srcRect b="18586"/>
        <a:stretch>
          <a:fillRect/>
        </a:stretch>
      </xdr:blipFill>
      <xdr:spPr>
        <a:xfrm>
          <a:off x="219075" y="32794575"/>
          <a:ext cx="23526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2"/>
  <sheetViews>
    <sheetView tabSelected="1" view="pageBreakPreview" zoomScaleSheetLayoutView="100" workbookViewId="0" topLeftCell="A1">
      <selection activeCell="C4" sqref="C4:M4"/>
    </sheetView>
  </sheetViews>
  <sheetFormatPr defaultColWidth="11.421875" defaultRowHeight="12.75"/>
  <cols>
    <col min="1" max="1" width="3.28125" style="62" customWidth="1"/>
    <col min="2" max="2" width="10.00390625" style="3" customWidth="1"/>
    <col min="3" max="3" width="14.00390625" style="3" customWidth="1"/>
    <col min="4" max="4" width="11.421875" style="3" customWidth="1"/>
    <col min="5" max="5" width="5.421875" style="3" customWidth="1"/>
    <col min="6" max="6" width="11.8515625" style="3" customWidth="1"/>
    <col min="7" max="7" width="2.28125" style="3" customWidth="1"/>
    <col min="8" max="8" width="7.28125" style="3" customWidth="1"/>
    <col min="9" max="9" width="5.28125" style="3" customWidth="1"/>
    <col min="10" max="10" width="2.28125" style="3" customWidth="1"/>
    <col min="11" max="11" width="11.8515625" style="3" customWidth="1"/>
    <col min="12" max="12" width="3.57421875" style="3" customWidth="1"/>
    <col min="13" max="13" width="13.421875" style="3" customWidth="1"/>
    <col min="14" max="14" width="11.421875" style="3" customWidth="1"/>
    <col min="15" max="16384" width="11.421875" style="3" customWidth="1"/>
  </cols>
  <sheetData>
    <row r="1" ht="15">
      <c r="A1" s="74" t="s">
        <v>43</v>
      </c>
    </row>
    <row r="2" ht="7.5" customHeight="1"/>
    <row r="3" spans="1:13" ht="7.5" customHeight="1">
      <c r="A3" s="58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7"/>
    </row>
    <row r="4" spans="1:13" ht="16.5" customHeight="1">
      <c r="A4" s="59"/>
      <c r="B4" s="125" t="s">
        <v>111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5"/>
    </row>
    <row r="5" spans="1:13" ht="7.5" customHeight="1">
      <c r="A5" s="5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8"/>
    </row>
    <row r="6" spans="1:13" ht="16.5" customHeight="1">
      <c r="A6" s="59"/>
      <c r="B6" s="46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5"/>
    </row>
    <row r="7" spans="1:13" ht="7.5" customHeight="1">
      <c r="A7" s="5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8"/>
    </row>
    <row r="8" spans="1:13" ht="16.5" customHeight="1">
      <c r="A8" s="59"/>
      <c r="B8" s="46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5"/>
    </row>
    <row r="9" spans="1:13" ht="7.5" customHeight="1">
      <c r="A9" s="59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8"/>
    </row>
    <row r="10" spans="1:13" ht="16.5" customHeight="1">
      <c r="A10" s="59"/>
      <c r="B10" s="125" t="s">
        <v>110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5"/>
    </row>
    <row r="11" spans="1:13" ht="13.5" customHeight="1">
      <c r="A11" s="60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36"/>
    </row>
    <row r="12" spans="1:13" ht="7.5" customHeight="1">
      <c r="A12" s="58"/>
      <c r="B12" s="56"/>
      <c r="C12" s="57"/>
      <c r="D12" s="57"/>
      <c r="E12" s="57"/>
      <c r="F12" s="57"/>
      <c r="G12" s="57"/>
      <c r="H12" s="57"/>
      <c r="I12" s="57"/>
      <c r="J12" s="12"/>
      <c r="K12" s="12"/>
      <c r="L12" s="12"/>
      <c r="M12" s="27"/>
    </row>
    <row r="13" spans="1:13" ht="15" customHeight="1">
      <c r="A13" s="63" t="s">
        <v>17</v>
      </c>
      <c r="B13" s="46" t="s">
        <v>18</v>
      </c>
      <c r="C13" s="5"/>
      <c r="D13" s="5"/>
      <c r="E13" s="5"/>
      <c r="F13" s="5"/>
      <c r="G13" s="5"/>
      <c r="H13" s="5"/>
      <c r="I13" s="5"/>
      <c r="J13" s="1"/>
      <c r="K13" s="1"/>
      <c r="L13" s="1"/>
      <c r="M13" s="28"/>
    </row>
    <row r="14" spans="1:13" ht="7.5" customHeight="1">
      <c r="A14" s="59"/>
      <c r="B14" s="38"/>
      <c r="C14" s="1"/>
      <c r="D14" s="13"/>
      <c r="E14" s="1"/>
      <c r="F14" s="44"/>
      <c r="G14" s="2"/>
      <c r="H14" s="2"/>
      <c r="I14" s="2"/>
      <c r="J14" s="2"/>
      <c r="K14" s="2"/>
      <c r="L14" s="2"/>
      <c r="M14" s="45"/>
    </row>
    <row r="15" spans="1:13" ht="15" customHeight="1">
      <c r="A15" s="59"/>
      <c r="C15" s="1"/>
      <c r="D15" s="1"/>
      <c r="E15" s="1"/>
      <c r="F15" s="17" t="s">
        <v>36</v>
      </c>
      <c r="G15" s="1"/>
      <c r="H15" s="1"/>
      <c r="I15" s="1"/>
      <c r="J15" s="1"/>
      <c r="K15" s="1"/>
      <c r="L15" s="1"/>
      <c r="M15" s="28"/>
    </row>
    <row r="16" spans="1:13" ht="7.5" customHeight="1">
      <c r="A16" s="5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8"/>
    </row>
    <row r="17" spans="1:13" ht="13.5" customHeight="1">
      <c r="A17" s="59"/>
      <c r="B17" s="1"/>
      <c r="C17" s="1"/>
      <c r="D17" s="1"/>
      <c r="E17" s="1"/>
      <c r="F17" s="202" t="s">
        <v>44</v>
      </c>
      <c r="G17" s="203"/>
      <c r="H17" s="202" t="s">
        <v>44</v>
      </c>
      <c r="I17" s="203"/>
      <c r="J17" s="6"/>
      <c r="K17" s="6" t="s">
        <v>0</v>
      </c>
      <c r="L17" s="41"/>
      <c r="M17" s="30"/>
    </row>
    <row r="18" spans="1:13" ht="13.5" customHeight="1">
      <c r="A18" s="59"/>
      <c r="B18" s="1"/>
      <c r="C18" s="1"/>
      <c r="D18" s="1"/>
      <c r="E18" s="1"/>
      <c r="F18" s="170"/>
      <c r="G18" s="171"/>
      <c r="H18" s="208"/>
      <c r="I18" s="209"/>
      <c r="J18" s="7"/>
      <c r="K18" s="72"/>
      <c r="L18" s="73"/>
      <c r="M18" s="31"/>
    </row>
    <row r="19" spans="1:13" ht="13.5" customHeight="1">
      <c r="A19" s="59"/>
      <c r="B19" s="1"/>
      <c r="C19" s="1"/>
      <c r="D19" s="1"/>
      <c r="E19" s="1"/>
      <c r="F19" s="206" t="s">
        <v>37</v>
      </c>
      <c r="G19" s="207"/>
      <c r="H19" s="200" t="s">
        <v>1</v>
      </c>
      <c r="I19" s="201"/>
      <c r="J19" s="8" t="s">
        <v>45</v>
      </c>
      <c r="K19" s="8" t="s">
        <v>2</v>
      </c>
      <c r="L19" s="100" t="s">
        <v>30</v>
      </c>
      <c r="M19" s="32"/>
    </row>
    <row r="20" spans="1:13" ht="13.5" customHeight="1">
      <c r="A20" s="59"/>
      <c r="B20" s="1"/>
      <c r="C20" s="1"/>
      <c r="D20" s="1"/>
      <c r="E20" s="1"/>
      <c r="F20" s="212"/>
      <c r="G20" s="213"/>
      <c r="H20" s="165">
        <f>(1.3-D27/1000-D28/1000)*D26/1000*2</f>
        <v>0</v>
      </c>
      <c r="I20" s="166"/>
      <c r="J20" s="9" t="s">
        <v>45</v>
      </c>
      <c r="K20" s="127">
        <v>0</v>
      </c>
      <c r="L20" s="160" t="s">
        <v>30</v>
      </c>
      <c r="M20" s="128">
        <f>H20*K20</f>
        <v>0</v>
      </c>
    </row>
    <row r="21" spans="1:13" ht="13.5" customHeight="1">
      <c r="A21" s="59"/>
      <c r="B21" s="1"/>
      <c r="C21" s="1"/>
      <c r="D21" s="1"/>
      <c r="E21" s="1"/>
      <c r="F21" s="206" t="s">
        <v>38</v>
      </c>
      <c r="G21" s="207"/>
      <c r="H21" s="200" t="s">
        <v>3</v>
      </c>
      <c r="I21" s="201"/>
      <c r="J21" s="10" t="s">
        <v>45</v>
      </c>
      <c r="K21" s="8" t="s">
        <v>14</v>
      </c>
      <c r="L21" s="100" t="s">
        <v>30</v>
      </c>
      <c r="M21" s="32"/>
    </row>
    <row r="22" spans="1:13" ht="13.5" customHeight="1">
      <c r="A22" s="59"/>
      <c r="B22" s="1"/>
      <c r="C22" s="1"/>
      <c r="D22" s="1"/>
      <c r="E22" s="1"/>
      <c r="F22" s="170"/>
      <c r="G22" s="171"/>
      <c r="H22" s="165">
        <f>1.75*D27/1000</f>
        <v>0</v>
      </c>
      <c r="I22" s="166"/>
      <c r="J22" s="11" t="s">
        <v>45</v>
      </c>
      <c r="K22" s="127">
        <v>0</v>
      </c>
      <c r="L22" s="160" t="s">
        <v>30</v>
      </c>
      <c r="M22" s="128">
        <f>H22*K22</f>
        <v>0</v>
      </c>
    </row>
    <row r="23" spans="1:13" ht="13.5" customHeight="1">
      <c r="A23" s="59"/>
      <c r="B23" s="1"/>
      <c r="C23" s="1"/>
      <c r="D23" s="1"/>
      <c r="E23" s="1"/>
      <c r="F23" s="210" t="s">
        <v>39</v>
      </c>
      <c r="G23" s="211"/>
      <c r="H23" s="200" t="s">
        <v>4</v>
      </c>
      <c r="I23" s="201"/>
      <c r="J23" s="8" t="s">
        <v>45</v>
      </c>
      <c r="K23" s="8" t="s">
        <v>5</v>
      </c>
      <c r="L23" s="100" t="s">
        <v>30</v>
      </c>
      <c r="M23" s="32"/>
    </row>
    <row r="24" spans="1:13" ht="13.5" customHeight="1">
      <c r="A24" s="59"/>
      <c r="B24" s="1"/>
      <c r="C24" s="1"/>
      <c r="D24" s="1"/>
      <c r="E24" s="1"/>
      <c r="F24" s="170"/>
      <c r="G24" s="171"/>
      <c r="H24" s="165">
        <f>1.75*D28/1000</f>
        <v>0</v>
      </c>
      <c r="I24" s="166"/>
      <c r="J24" s="65" t="s">
        <v>45</v>
      </c>
      <c r="K24" s="127">
        <v>0</v>
      </c>
      <c r="L24" s="160" t="s">
        <v>30</v>
      </c>
      <c r="M24" s="128">
        <f>H24*K24</f>
        <v>0</v>
      </c>
    </row>
    <row r="25" spans="1:13" ht="13.5" customHeight="1">
      <c r="A25" s="59"/>
      <c r="B25" s="1"/>
      <c r="C25" s="1"/>
      <c r="D25" s="1"/>
      <c r="E25" s="1"/>
      <c r="F25" s="206" t="s">
        <v>40</v>
      </c>
      <c r="G25" s="207"/>
      <c r="H25" s="200" t="s">
        <v>6</v>
      </c>
      <c r="I25" s="201"/>
      <c r="J25" s="10" t="s">
        <v>45</v>
      </c>
      <c r="K25" s="8" t="s">
        <v>7</v>
      </c>
      <c r="L25" s="100" t="s">
        <v>30</v>
      </c>
      <c r="M25" s="32"/>
    </row>
    <row r="26" spans="1:13" ht="13.5" customHeight="1">
      <c r="A26" s="59"/>
      <c r="B26" s="13" t="s">
        <v>8</v>
      </c>
      <c r="C26" s="1"/>
      <c r="D26" s="157">
        <v>0</v>
      </c>
      <c r="E26" s="13" t="s">
        <v>46</v>
      </c>
      <c r="F26" s="170"/>
      <c r="G26" s="171"/>
      <c r="H26" s="165">
        <f>(1.3-D27/1000-D28/1000)*D29/1000</f>
        <v>0</v>
      </c>
      <c r="I26" s="166"/>
      <c r="J26" s="65" t="s">
        <v>45</v>
      </c>
      <c r="K26" s="127">
        <v>0</v>
      </c>
      <c r="L26" s="160" t="s">
        <v>30</v>
      </c>
      <c r="M26" s="128">
        <f>H26*K26</f>
        <v>0</v>
      </c>
    </row>
    <row r="27" spans="1:13" ht="13.5" customHeight="1">
      <c r="A27" s="59"/>
      <c r="B27" s="13" t="s">
        <v>9</v>
      </c>
      <c r="C27" s="1"/>
      <c r="D27" s="158">
        <v>0</v>
      </c>
      <c r="E27" s="13" t="s">
        <v>46</v>
      </c>
      <c r="F27" s="184" t="s">
        <v>47</v>
      </c>
      <c r="G27" s="169"/>
      <c r="H27" s="165">
        <f>SUM(H20:I26)</f>
        <v>0</v>
      </c>
      <c r="I27" s="166"/>
      <c r="J27" s="10"/>
      <c r="K27" s="88" t="s">
        <v>34</v>
      </c>
      <c r="L27" s="101" t="s">
        <v>30</v>
      </c>
      <c r="M27" s="129">
        <f>SUM(M20:M26)</f>
        <v>0</v>
      </c>
    </row>
    <row r="28" spans="1:13" ht="13.5" customHeight="1">
      <c r="A28" s="59"/>
      <c r="B28" s="13" t="s">
        <v>10</v>
      </c>
      <c r="C28" s="1"/>
      <c r="D28" s="158">
        <v>0</v>
      </c>
      <c r="E28" s="13" t="s">
        <v>46</v>
      </c>
      <c r="F28" s="184"/>
      <c r="G28" s="169"/>
      <c r="H28" s="217"/>
      <c r="I28" s="217"/>
      <c r="J28" s="86"/>
      <c r="K28" s="103" t="s">
        <v>47</v>
      </c>
      <c r="L28" s="102" t="s">
        <v>30</v>
      </c>
      <c r="M28" s="130">
        <f>H27</f>
        <v>0</v>
      </c>
    </row>
    <row r="29" spans="1:13" ht="13.5" customHeight="1">
      <c r="A29" s="59"/>
      <c r="B29" s="38" t="s">
        <v>11</v>
      </c>
      <c r="C29" s="1"/>
      <c r="D29" s="159">
        <v>0</v>
      </c>
      <c r="E29" s="13" t="s">
        <v>46</v>
      </c>
      <c r="F29" s="173" t="s">
        <v>35</v>
      </c>
      <c r="G29" s="174"/>
      <c r="H29" s="174"/>
      <c r="I29" s="174"/>
      <c r="J29" s="174"/>
      <c r="K29" s="174"/>
      <c r="L29" s="216"/>
      <c r="M29" s="131" t="e">
        <f>M27/M28</f>
        <v>#DIV/0!</v>
      </c>
    </row>
    <row r="30" spans="1:13" ht="13.5" customHeight="1">
      <c r="A30" s="60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36"/>
    </row>
    <row r="31" spans="1:13" ht="7.5" customHeight="1">
      <c r="A31" s="5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27"/>
    </row>
    <row r="32" spans="1:13" ht="15" customHeight="1">
      <c r="A32" s="63" t="s">
        <v>21</v>
      </c>
      <c r="B32" s="46" t="s">
        <v>20</v>
      </c>
      <c r="C32" s="37"/>
      <c r="D32" s="1"/>
      <c r="E32" s="1"/>
      <c r="F32" s="126" t="s">
        <v>112</v>
      </c>
      <c r="G32" s="64"/>
      <c r="H32" s="64"/>
      <c r="I32" s="163"/>
      <c r="J32" s="163"/>
      <c r="K32" s="163"/>
      <c r="L32" s="163"/>
      <c r="M32" s="164"/>
    </row>
    <row r="33" spans="1:13" ht="7.5" customHeight="1">
      <c r="A33" s="59"/>
      <c r="B33" s="38"/>
      <c r="C33" s="1"/>
      <c r="D33" s="13"/>
      <c r="E33" s="1"/>
      <c r="F33" s="44"/>
      <c r="G33" s="2"/>
      <c r="H33" s="2"/>
      <c r="I33" s="2"/>
      <c r="J33" s="2"/>
      <c r="K33" s="2"/>
      <c r="L33" s="2"/>
      <c r="M33" s="45"/>
    </row>
    <row r="34" spans="1:13" ht="15" customHeight="1">
      <c r="A34" s="63"/>
      <c r="C34" s="1"/>
      <c r="D34" s="1"/>
      <c r="E34" s="1"/>
      <c r="F34" s="17" t="s">
        <v>48</v>
      </c>
      <c r="G34" s="1"/>
      <c r="H34" s="1"/>
      <c r="I34" s="1"/>
      <c r="J34" s="1"/>
      <c r="K34" s="1"/>
      <c r="L34" s="1"/>
      <c r="M34" s="28"/>
    </row>
    <row r="35" spans="1:13" ht="7.5" customHeight="1">
      <c r="A35" s="59"/>
      <c r="B35" s="1"/>
      <c r="C35" s="1"/>
      <c r="D35" s="1"/>
      <c r="E35" s="1"/>
      <c r="F35" s="175"/>
      <c r="G35" s="175"/>
      <c r="H35" s="19"/>
      <c r="I35" s="19"/>
      <c r="J35" s="80"/>
      <c r="K35" s="80"/>
      <c r="L35" s="81"/>
      <c r="M35" s="29"/>
    </row>
    <row r="36" spans="1:13" ht="13.5" customHeight="1">
      <c r="A36" s="59"/>
      <c r="B36" s="17"/>
      <c r="C36" s="1"/>
      <c r="D36" s="1"/>
      <c r="E36" s="1"/>
      <c r="F36" s="194" t="s">
        <v>49</v>
      </c>
      <c r="G36" s="195"/>
      <c r="H36" s="176" t="s">
        <v>50</v>
      </c>
      <c r="I36" s="177"/>
      <c r="J36" s="113"/>
      <c r="K36" s="11" t="s">
        <v>51</v>
      </c>
      <c r="L36" s="91"/>
      <c r="M36" s="79"/>
    </row>
    <row r="37" spans="1:13" ht="13.5" customHeight="1">
      <c r="A37" s="59"/>
      <c r="B37" s="1"/>
      <c r="C37" s="1"/>
      <c r="D37" s="1"/>
      <c r="E37" s="1"/>
      <c r="F37" s="180"/>
      <c r="G37" s="181"/>
      <c r="H37" s="167" t="s">
        <v>52</v>
      </c>
      <c r="I37" s="168"/>
      <c r="J37" s="92" t="s">
        <v>45</v>
      </c>
      <c r="K37" s="92" t="s">
        <v>53</v>
      </c>
      <c r="L37" s="93" t="s">
        <v>30</v>
      </c>
      <c r="M37" s="34"/>
    </row>
    <row r="38" spans="1:13" ht="13.5" customHeight="1">
      <c r="A38" s="59"/>
      <c r="B38" s="1"/>
      <c r="C38" s="1"/>
      <c r="D38" s="1"/>
      <c r="E38" s="1"/>
      <c r="F38" s="170"/>
      <c r="G38" s="171"/>
      <c r="H38" s="165">
        <f>(1.55*(D46/1000+D47/1000))+((1.15-D46/1000-D47/1000)*(D45/1000*2+D48/1000))</f>
        <v>0</v>
      </c>
      <c r="I38" s="166"/>
      <c r="J38" s="9" t="s">
        <v>45</v>
      </c>
      <c r="K38" s="132" t="e">
        <f>M29</f>
        <v>#DIV/0!</v>
      </c>
      <c r="L38" s="71" t="s">
        <v>30</v>
      </c>
      <c r="M38" s="133" t="e">
        <f>H38*K38</f>
        <v>#DIV/0!</v>
      </c>
    </row>
    <row r="39" spans="1:13" ht="13.5" customHeight="1">
      <c r="A39" s="59"/>
      <c r="B39" s="1"/>
      <c r="C39" s="1"/>
      <c r="D39" s="1"/>
      <c r="E39" s="1"/>
      <c r="F39" s="178" t="s">
        <v>54</v>
      </c>
      <c r="G39" s="179"/>
      <c r="H39" s="196" t="s">
        <v>55</v>
      </c>
      <c r="I39" s="197"/>
      <c r="J39" s="114" t="s">
        <v>45</v>
      </c>
      <c r="K39" s="114" t="s">
        <v>56</v>
      </c>
      <c r="L39" s="95" t="s">
        <v>30</v>
      </c>
      <c r="M39" s="96"/>
    </row>
    <row r="40" spans="1:13" ht="13.5" customHeight="1">
      <c r="A40" s="59"/>
      <c r="B40" s="1"/>
      <c r="C40" s="1"/>
      <c r="D40" s="1"/>
      <c r="E40" s="1"/>
      <c r="F40" s="180"/>
      <c r="G40" s="181"/>
      <c r="H40" s="167" t="s">
        <v>57</v>
      </c>
      <c r="I40" s="168"/>
      <c r="J40" s="92" t="s">
        <v>45</v>
      </c>
      <c r="K40" s="92" t="s">
        <v>58</v>
      </c>
      <c r="L40" s="93" t="s">
        <v>30</v>
      </c>
      <c r="M40" s="97"/>
    </row>
    <row r="41" spans="1:13" ht="13.5" customHeight="1">
      <c r="A41" s="59"/>
      <c r="B41" s="1"/>
      <c r="C41" s="1"/>
      <c r="D41" s="1"/>
      <c r="E41" s="1"/>
      <c r="F41" s="170"/>
      <c r="G41" s="171"/>
      <c r="H41" s="165">
        <f>1.55*1.15-H38</f>
        <v>1.7825</v>
      </c>
      <c r="I41" s="166"/>
      <c r="J41" s="11" t="s">
        <v>45</v>
      </c>
      <c r="K41" s="134">
        <v>0</v>
      </c>
      <c r="L41" s="161" t="s">
        <v>30</v>
      </c>
      <c r="M41" s="135">
        <f>H41*K41</f>
        <v>0</v>
      </c>
    </row>
    <row r="42" spans="1:13" ht="13.5" customHeight="1">
      <c r="A42" s="59"/>
      <c r="B42" s="1"/>
      <c r="C42" s="1"/>
      <c r="D42" s="1"/>
      <c r="E42" s="1"/>
      <c r="F42" s="178" t="s">
        <v>59</v>
      </c>
      <c r="G42" s="179"/>
      <c r="H42" s="176" t="s">
        <v>60</v>
      </c>
      <c r="I42" s="177"/>
      <c r="J42" s="94" t="s">
        <v>45</v>
      </c>
      <c r="K42" s="123" t="s">
        <v>108</v>
      </c>
      <c r="L42" s="98" t="s">
        <v>30</v>
      </c>
      <c r="M42" s="33"/>
    </row>
    <row r="43" spans="1:13" ht="13.5" customHeight="1">
      <c r="A43" s="59"/>
      <c r="B43" s="1"/>
      <c r="C43" s="1"/>
      <c r="D43" s="1"/>
      <c r="E43" s="1"/>
      <c r="F43" s="180"/>
      <c r="G43" s="181"/>
      <c r="H43" s="167" t="s">
        <v>61</v>
      </c>
      <c r="I43" s="168"/>
      <c r="J43" s="92" t="s">
        <v>45</v>
      </c>
      <c r="K43" s="124" t="s">
        <v>109</v>
      </c>
      <c r="L43" s="93" t="s">
        <v>30</v>
      </c>
      <c r="M43" s="34"/>
    </row>
    <row r="44" spans="1:13" ht="13.5" customHeight="1">
      <c r="A44" s="59"/>
      <c r="B44" s="1"/>
      <c r="C44" s="1"/>
      <c r="D44" s="1"/>
      <c r="E44" s="1"/>
      <c r="F44" s="170"/>
      <c r="G44" s="171"/>
      <c r="H44" s="165">
        <f>(4*(1.15-D46/1000-D47/1000))+2*(1.55-(2*D45/1000+D48/1000))</f>
        <v>7.699999999999999</v>
      </c>
      <c r="I44" s="166"/>
      <c r="J44" s="9" t="s">
        <v>45</v>
      </c>
      <c r="K44" s="136">
        <v>0</v>
      </c>
      <c r="L44" s="153" t="s">
        <v>30</v>
      </c>
      <c r="M44" s="133">
        <f>H44*K44</f>
        <v>0</v>
      </c>
    </row>
    <row r="45" spans="1:13" ht="13.5" customHeight="1">
      <c r="A45" s="59"/>
      <c r="B45" s="13" t="s">
        <v>62</v>
      </c>
      <c r="C45" s="1"/>
      <c r="D45" s="157">
        <v>0</v>
      </c>
      <c r="E45" s="13" t="s">
        <v>46</v>
      </c>
      <c r="F45" s="184"/>
      <c r="G45" s="169"/>
      <c r="H45" s="169"/>
      <c r="I45" s="169"/>
      <c r="J45" s="87"/>
      <c r="K45" s="87" t="s">
        <v>63</v>
      </c>
      <c r="L45" s="90"/>
      <c r="M45" s="137" t="e">
        <f>SUM(M38:M44)</f>
        <v>#DIV/0!</v>
      </c>
    </row>
    <row r="46" spans="1:13" ht="13.5" customHeight="1">
      <c r="A46" s="59"/>
      <c r="B46" s="13" t="s">
        <v>64</v>
      </c>
      <c r="C46" s="1"/>
      <c r="D46" s="158">
        <v>0</v>
      </c>
      <c r="E46" s="13" t="s">
        <v>46</v>
      </c>
      <c r="F46" s="170"/>
      <c r="G46" s="172"/>
      <c r="H46" s="75"/>
      <c r="I46" s="19"/>
      <c r="K46" s="81" t="s">
        <v>65</v>
      </c>
      <c r="L46" s="89"/>
      <c r="M46" s="138">
        <f>1.15*1.55</f>
        <v>1.7825</v>
      </c>
    </row>
    <row r="47" spans="1:13" ht="13.5" customHeight="1">
      <c r="A47" s="59"/>
      <c r="B47" s="13" t="s">
        <v>66</v>
      </c>
      <c r="C47" s="1"/>
      <c r="D47" s="158">
        <v>0</v>
      </c>
      <c r="E47" s="13" t="s">
        <v>46</v>
      </c>
      <c r="F47" s="173" t="s">
        <v>67</v>
      </c>
      <c r="G47" s="174"/>
      <c r="H47" s="174"/>
      <c r="I47" s="174"/>
      <c r="J47" s="174"/>
      <c r="K47" s="182"/>
      <c r="L47" s="183"/>
      <c r="M47" s="139" t="e">
        <f>M45/M46</f>
        <v>#DIV/0!</v>
      </c>
    </row>
    <row r="48" spans="1:13" ht="13.5" customHeight="1">
      <c r="A48" s="59"/>
      <c r="B48" s="13" t="s">
        <v>68</v>
      </c>
      <c r="C48" s="1"/>
      <c r="D48" s="159">
        <v>0</v>
      </c>
      <c r="E48" s="13" t="s">
        <v>46</v>
      </c>
      <c r="F48" s="173" t="s">
        <v>69</v>
      </c>
      <c r="G48" s="174"/>
      <c r="H48" s="174"/>
      <c r="I48" s="174"/>
      <c r="J48" s="174"/>
      <c r="K48" s="182"/>
      <c r="L48" s="183"/>
      <c r="M48" s="140" t="e">
        <f>M47</f>
        <v>#DIV/0!</v>
      </c>
    </row>
    <row r="49" spans="1:13" ht="7.5" customHeight="1">
      <c r="A49" s="116"/>
      <c r="B49" s="16"/>
      <c r="C49" s="117"/>
      <c r="D49" s="118"/>
      <c r="E49" s="117"/>
      <c r="F49" s="119"/>
      <c r="G49" s="117"/>
      <c r="H49" s="117"/>
      <c r="I49" s="119"/>
      <c r="J49" s="118"/>
      <c r="K49" s="118"/>
      <c r="L49" s="118"/>
      <c r="M49" s="120"/>
    </row>
    <row r="50" spans="1:13" ht="7.5" customHeight="1">
      <c r="A50" s="121"/>
      <c r="B50" s="4"/>
      <c r="C50" s="40"/>
      <c r="D50" s="41"/>
      <c r="E50" s="40"/>
      <c r="F50" s="39"/>
      <c r="G50" s="40"/>
      <c r="H50" s="40"/>
      <c r="I50" s="39"/>
      <c r="J50" s="41"/>
      <c r="K50" s="41"/>
      <c r="L50" s="41"/>
      <c r="M50" s="122"/>
    </row>
    <row r="51" spans="1:13" ht="13.5" customHeight="1">
      <c r="A51" s="59"/>
      <c r="B51" s="1"/>
      <c r="C51" s="2"/>
      <c r="D51" s="76" t="s">
        <v>70</v>
      </c>
      <c r="E51" s="20"/>
      <c r="F51" s="76"/>
      <c r="G51" s="20"/>
      <c r="H51" s="20"/>
      <c r="I51" s="77"/>
      <c r="J51" s="77"/>
      <c r="K51" s="78"/>
      <c r="L51" s="78"/>
      <c r="M51" s="141">
        <v>0</v>
      </c>
    </row>
    <row r="52" spans="1:13" ht="13.5" customHeight="1">
      <c r="A52" s="59"/>
      <c r="B52" s="49" t="s">
        <v>71</v>
      </c>
      <c r="C52" s="2" t="s">
        <v>72</v>
      </c>
      <c r="D52" s="104" t="s">
        <v>73</v>
      </c>
      <c r="E52" s="21"/>
      <c r="F52" s="47"/>
      <c r="G52" s="21"/>
      <c r="H52" s="190" t="s">
        <v>74</v>
      </c>
      <c r="I52" s="191"/>
      <c r="J52" s="68" t="s">
        <v>75</v>
      </c>
      <c r="K52" s="68" t="s">
        <v>76</v>
      </c>
      <c r="L52" s="142" t="s">
        <v>77</v>
      </c>
      <c r="M52" s="35"/>
    </row>
    <row r="53" spans="1:13" ht="13.5" customHeight="1">
      <c r="A53" s="59"/>
      <c r="B53" s="50" t="s">
        <v>78</v>
      </c>
      <c r="C53" s="2" t="s">
        <v>79</v>
      </c>
      <c r="D53" s="22"/>
      <c r="E53" s="23"/>
      <c r="F53" s="48"/>
      <c r="G53" s="23"/>
      <c r="H53" s="214" t="e">
        <f>M47</f>
        <v>#DIV/0!</v>
      </c>
      <c r="I53" s="215"/>
      <c r="J53" s="69" t="s">
        <v>75</v>
      </c>
      <c r="K53" s="143">
        <f>M46</f>
        <v>1.7825</v>
      </c>
      <c r="L53" s="142" t="s">
        <v>77</v>
      </c>
      <c r="M53" s="133" t="e">
        <f>H53*K53</f>
        <v>#DIV/0!</v>
      </c>
    </row>
    <row r="54" spans="1:13" ht="13.5" customHeight="1">
      <c r="A54" s="59"/>
      <c r="B54" s="51" t="s">
        <v>80</v>
      </c>
      <c r="C54" s="2" t="s">
        <v>81</v>
      </c>
      <c r="D54" s="104" t="s">
        <v>82</v>
      </c>
      <c r="E54" s="21"/>
      <c r="F54" s="47"/>
      <c r="G54" s="21"/>
      <c r="H54" s="190" t="s">
        <v>83</v>
      </c>
      <c r="I54" s="191"/>
      <c r="J54" s="70" t="s">
        <v>75</v>
      </c>
      <c r="K54" s="68" t="s">
        <v>84</v>
      </c>
      <c r="L54" s="146" t="s">
        <v>85</v>
      </c>
      <c r="M54" s="66"/>
    </row>
    <row r="55" spans="1:13" ht="13.5" customHeight="1">
      <c r="A55" s="59"/>
      <c r="B55" s="52" t="s">
        <v>86</v>
      </c>
      <c r="C55" s="2" t="s">
        <v>87</v>
      </c>
      <c r="D55" s="105"/>
      <c r="E55" s="23"/>
      <c r="F55" s="48"/>
      <c r="G55" s="23"/>
      <c r="H55" s="214">
        <f>H41</f>
        <v>1.7825</v>
      </c>
      <c r="I55" s="215"/>
      <c r="J55" s="144" t="s">
        <v>113</v>
      </c>
      <c r="K55" s="145">
        <f>M51</f>
        <v>0</v>
      </c>
      <c r="L55" s="144" t="s">
        <v>85</v>
      </c>
      <c r="M55" s="133">
        <f>H55*K55*2</f>
        <v>0</v>
      </c>
    </row>
    <row r="56" spans="1:13" ht="13.5" customHeight="1">
      <c r="A56" s="59"/>
      <c r="B56" s="53" t="s">
        <v>88</v>
      </c>
      <c r="C56" s="2" t="s">
        <v>89</v>
      </c>
      <c r="D56" s="104" t="s">
        <v>90</v>
      </c>
      <c r="E56" s="21"/>
      <c r="F56" s="107" t="s">
        <v>91</v>
      </c>
      <c r="G56" s="108" t="s">
        <v>16</v>
      </c>
      <c r="H56" s="186" t="s">
        <v>92</v>
      </c>
      <c r="I56" s="187"/>
      <c r="J56" s="107" t="s">
        <v>15</v>
      </c>
      <c r="K56" s="107" t="s">
        <v>93</v>
      </c>
      <c r="L56" s="109" t="s">
        <v>30</v>
      </c>
      <c r="M56" s="35"/>
    </row>
    <row r="57" spans="1:13" ht="13.5" customHeight="1">
      <c r="A57" s="59"/>
      <c r="B57" s="54" t="s">
        <v>94</v>
      </c>
      <c r="C57" s="2" t="s">
        <v>95</v>
      </c>
      <c r="D57" s="105"/>
      <c r="E57" s="23"/>
      <c r="F57" s="147" t="e">
        <f>M53</f>
        <v>#DIV/0!</v>
      </c>
      <c r="G57" s="110" t="s">
        <v>16</v>
      </c>
      <c r="H57" s="198">
        <f>M55</f>
        <v>0</v>
      </c>
      <c r="I57" s="199"/>
      <c r="J57" s="111" t="s">
        <v>15</v>
      </c>
      <c r="K57" s="147">
        <f>M46</f>
        <v>1.7825</v>
      </c>
      <c r="L57" s="112" t="s">
        <v>30</v>
      </c>
      <c r="M57" s="148" t="e">
        <f>(F57-H57)/K57</f>
        <v>#DIV/0!</v>
      </c>
    </row>
    <row r="58" spans="1:13" s="18" customFormat="1" ht="13.5" customHeight="1">
      <c r="A58" s="61"/>
      <c r="B58" s="55" t="s">
        <v>96</v>
      </c>
      <c r="C58" s="2" t="s">
        <v>97</v>
      </c>
      <c r="D58" s="106" t="s">
        <v>98</v>
      </c>
      <c r="E58" s="26"/>
      <c r="F58" s="24"/>
      <c r="G58" s="25"/>
      <c r="H58" s="25"/>
      <c r="I58" s="25"/>
      <c r="J58" s="26"/>
      <c r="K58" s="25"/>
      <c r="L58" s="26"/>
      <c r="M58" s="149" t="e">
        <f>IF(M57&lt;0,"A",IF(M57&lt;0.1,"B",IF(M57&lt;0.2,"C",IF(M57&lt;0.3,"D",IF(M57&lt;0.4,"E",IF(M57&lt;0.8,"F",IF(M57&gt;0.8,"G")))))))</f>
        <v>#DIV/0!</v>
      </c>
    </row>
    <row r="59" spans="1:13" s="18" customFormat="1" ht="7.5" customHeight="1">
      <c r="A59" s="83"/>
      <c r="B59" s="84"/>
      <c r="C59" s="84"/>
      <c r="D59" s="84"/>
      <c r="E59" s="84"/>
      <c r="F59" s="85"/>
      <c r="G59" s="85"/>
      <c r="H59" s="85"/>
      <c r="I59" s="85"/>
      <c r="J59" s="84"/>
      <c r="K59" s="84"/>
      <c r="L59" s="84"/>
      <c r="M59" s="43"/>
    </row>
    <row r="60" spans="1:13" s="18" customFormat="1" ht="3.75" customHeight="1">
      <c r="A60" s="61"/>
      <c r="B60" s="17"/>
      <c r="C60" s="17"/>
      <c r="D60" s="17"/>
      <c r="E60" s="17"/>
      <c r="F60" s="15"/>
      <c r="G60" s="15"/>
      <c r="H60" s="15"/>
      <c r="I60" s="15"/>
      <c r="J60" s="17"/>
      <c r="K60" s="17"/>
      <c r="L60" s="17"/>
      <c r="M60" s="42"/>
    </row>
    <row r="61" spans="1:13" s="18" customFormat="1" ht="13.5" customHeight="1">
      <c r="A61" s="115" t="s">
        <v>31</v>
      </c>
      <c r="B61" s="13" t="s">
        <v>99</v>
      </c>
      <c r="C61" s="17"/>
      <c r="D61" s="17"/>
      <c r="E61" s="17"/>
      <c r="F61" s="15"/>
      <c r="G61" s="15"/>
      <c r="I61" s="15"/>
      <c r="J61" s="17"/>
      <c r="K61" s="17"/>
      <c r="L61" s="17"/>
      <c r="M61" s="42"/>
    </row>
    <row r="62" spans="1:13" s="18" customFormat="1" ht="13.5" customHeight="1">
      <c r="A62" s="115" t="s">
        <v>32</v>
      </c>
      <c r="B62" s="13" t="s">
        <v>100</v>
      </c>
      <c r="C62" s="17"/>
      <c r="D62" s="17"/>
      <c r="E62" s="17"/>
      <c r="F62" s="15"/>
      <c r="G62" s="15"/>
      <c r="H62" s="15"/>
      <c r="I62" s="15"/>
      <c r="J62" s="17"/>
      <c r="K62" s="17"/>
      <c r="L62" s="17"/>
      <c r="M62" s="42"/>
    </row>
    <row r="63" spans="1:13" s="18" customFormat="1" ht="13.5" customHeight="1">
      <c r="A63" s="115" t="s">
        <v>33</v>
      </c>
      <c r="B63" s="13" t="s">
        <v>101</v>
      </c>
      <c r="C63" s="17"/>
      <c r="D63" s="17"/>
      <c r="E63" s="17"/>
      <c r="F63" s="15"/>
      <c r="G63" s="15"/>
      <c r="H63" s="15"/>
      <c r="I63" s="15"/>
      <c r="J63" s="17"/>
      <c r="K63" s="17"/>
      <c r="L63" s="17"/>
      <c r="M63" s="42"/>
    </row>
    <row r="64" spans="1:13" ht="3.75" customHeight="1">
      <c r="A64" s="60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36"/>
    </row>
    <row r="65" spans="1:13" ht="7.5" customHeight="1">
      <c r="A65" s="8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7.5" customHeight="1">
      <c r="A66" s="8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ht="15.75" thickBot="1">
      <c r="A67" s="74" t="s">
        <v>43</v>
      </c>
    </row>
    <row r="68" spans="1:13" ht="7.5" customHeight="1">
      <c r="A68" s="58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27"/>
    </row>
    <row r="69" spans="1:13" ht="16.5" customHeight="1">
      <c r="A69" s="59"/>
      <c r="B69" s="125" t="s">
        <v>111</v>
      </c>
      <c r="C69" s="192">
        <f>C4</f>
        <v>0</v>
      </c>
      <c r="D69" s="192"/>
      <c r="E69" s="192"/>
      <c r="F69" s="192"/>
      <c r="G69" s="192"/>
      <c r="H69" s="192"/>
      <c r="I69" s="192"/>
      <c r="J69" s="192"/>
      <c r="K69" s="192"/>
      <c r="L69" s="192"/>
      <c r="M69" s="193"/>
    </row>
    <row r="70" spans="1:13" ht="7.5" customHeight="1">
      <c r="A70" s="5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28"/>
    </row>
    <row r="71" spans="1:13" ht="16.5" customHeight="1">
      <c r="A71" s="59"/>
      <c r="B71" s="125" t="s">
        <v>110</v>
      </c>
      <c r="C71" s="192">
        <f>C10</f>
        <v>0</v>
      </c>
      <c r="D71" s="192"/>
      <c r="E71" s="192"/>
      <c r="F71" s="192"/>
      <c r="G71" s="192"/>
      <c r="H71" s="192"/>
      <c r="I71" s="192"/>
      <c r="J71" s="192"/>
      <c r="K71" s="192"/>
      <c r="L71" s="192"/>
      <c r="M71" s="193"/>
    </row>
    <row r="72" spans="1:13" ht="7.5" customHeight="1" thickBot="1">
      <c r="A72" s="60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36"/>
    </row>
    <row r="73" spans="1:13" ht="7.5" customHeight="1">
      <c r="A73" s="59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28"/>
    </row>
    <row r="74" spans="1:13" ht="15" customHeight="1">
      <c r="A74" s="63" t="s">
        <v>22</v>
      </c>
      <c r="B74" s="46" t="s">
        <v>23</v>
      </c>
      <c r="C74" s="37"/>
      <c r="D74" s="1"/>
      <c r="E74" s="1"/>
      <c r="F74" s="126" t="s">
        <v>112</v>
      </c>
      <c r="G74" s="64"/>
      <c r="H74" s="64"/>
      <c r="I74" s="163"/>
      <c r="J74" s="163"/>
      <c r="K74" s="163"/>
      <c r="L74" s="163"/>
      <c r="M74" s="164"/>
    </row>
    <row r="75" spans="1:13" ht="7.5" customHeight="1">
      <c r="A75" s="59"/>
      <c r="B75" s="38"/>
      <c r="C75" s="1"/>
      <c r="D75" s="13"/>
      <c r="E75" s="1"/>
      <c r="F75" s="44"/>
      <c r="G75" s="2"/>
      <c r="H75" s="2"/>
      <c r="I75" s="2"/>
      <c r="J75" s="2"/>
      <c r="K75" s="2"/>
      <c r="L75" s="2"/>
      <c r="M75" s="45"/>
    </row>
    <row r="76" spans="1:13" ht="15" customHeight="1">
      <c r="A76" s="63"/>
      <c r="C76" s="1"/>
      <c r="D76" s="1"/>
      <c r="E76" s="1"/>
      <c r="F76" s="17" t="s">
        <v>48</v>
      </c>
      <c r="G76" s="1"/>
      <c r="H76" s="1"/>
      <c r="I76" s="1"/>
      <c r="J76" s="1"/>
      <c r="K76" s="1"/>
      <c r="L76" s="1"/>
      <c r="M76" s="28"/>
    </row>
    <row r="77" spans="1:13" ht="7.5" customHeight="1">
      <c r="A77" s="59"/>
      <c r="B77" s="1"/>
      <c r="C77" s="1"/>
      <c r="D77" s="1"/>
      <c r="E77" s="1"/>
      <c r="F77" s="175"/>
      <c r="G77" s="175"/>
      <c r="H77" s="19"/>
      <c r="I77" s="19"/>
      <c r="J77" s="80"/>
      <c r="K77" s="80"/>
      <c r="L77" s="81"/>
      <c r="M77" s="29"/>
    </row>
    <row r="78" spans="1:13" ht="13.5" customHeight="1">
      <c r="A78" s="59"/>
      <c r="B78" s="17"/>
      <c r="C78" s="1"/>
      <c r="D78" s="1"/>
      <c r="E78" s="1"/>
      <c r="F78" s="194" t="s">
        <v>49</v>
      </c>
      <c r="G78" s="195"/>
      <c r="H78" s="176" t="s">
        <v>50</v>
      </c>
      <c r="I78" s="177"/>
      <c r="J78" s="113"/>
      <c r="K78" s="11" t="s">
        <v>51</v>
      </c>
      <c r="L78" s="91"/>
      <c r="M78" s="79"/>
    </row>
    <row r="79" spans="1:13" ht="13.5" customHeight="1">
      <c r="A79" s="59"/>
      <c r="B79" s="1"/>
      <c r="C79" s="1"/>
      <c r="D79" s="1"/>
      <c r="E79" s="1"/>
      <c r="F79" s="180"/>
      <c r="G79" s="181"/>
      <c r="H79" s="167" t="s">
        <v>52</v>
      </c>
      <c r="I79" s="168"/>
      <c r="J79" s="92" t="s">
        <v>45</v>
      </c>
      <c r="K79" s="92" t="s">
        <v>53</v>
      </c>
      <c r="L79" s="93" t="s">
        <v>30</v>
      </c>
      <c r="M79" s="34"/>
    </row>
    <row r="80" spans="1:13" ht="13.5" customHeight="1">
      <c r="A80" s="59"/>
      <c r="B80" s="1"/>
      <c r="C80" s="1"/>
      <c r="D80" s="1"/>
      <c r="E80" s="1"/>
      <c r="F80" s="170"/>
      <c r="G80" s="171"/>
      <c r="H80" s="165">
        <f>H38</f>
        <v>0</v>
      </c>
      <c r="I80" s="166"/>
      <c r="J80" s="9" t="s">
        <v>45</v>
      </c>
      <c r="K80" s="132" t="e">
        <f>K38</f>
        <v>#DIV/0!</v>
      </c>
      <c r="L80" s="71" t="s">
        <v>30</v>
      </c>
      <c r="M80" s="133" t="e">
        <f>H80*K80</f>
        <v>#DIV/0!</v>
      </c>
    </row>
    <row r="81" spans="1:13" ht="13.5" customHeight="1">
      <c r="A81" s="59"/>
      <c r="B81" s="1"/>
      <c r="C81" s="1"/>
      <c r="D81" s="1"/>
      <c r="E81" s="1"/>
      <c r="F81" s="178" t="s">
        <v>54</v>
      </c>
      <c r="G81" s="179"/>
      <c r="H81" s="196" t="s">
        <v>55</v>
      </c>
      <c r="I81" s="197"/>
      <c r="J81" s="114" t="s">
        <v>45</v>
      </c>
      <c r="K81" s="114" t="s">
        <v>56</v>
      </c>
      <c r="L81" s="95" t="s">
        <v>30</v>
      </c>
      <c r="M81" s="96"/>
    </row>
    <row r="82" spans="1:13" ht="13.5" customHeight="1">
      <c r="A82" s="59"/>
      <c r="B82" s="1"/>
      <c r="C82" s="1"/>
      <c r="D82" s="1"/>
      <c r="E82" s="1"/>
      <c r="F82" s="180"/>
      <c r="G82" s="181"/>
      <c r="H82" s="167" t="s">
        <v>57</v>
      </c>
      <c r="I82" s="168"/>
      <c r="J82" s="92" t="s">
        <v>45</v>
      </c>
      <c r="K82" s="92" t="s">
        <v>58</v>
      </c>
      <c r="L82" s="93" t="s">
        <v>30</v>
      </c>
      <c r="M82" s="97"/>
    </row>
    <row r="83" spans="1:13" ht="13.5" customHeight="1">
      <c r="A83" s="59"/>
      <c r="B83" s="1"/>
      <c r="C83" s="1"/>
      <c r="D83" s="1"/>
      <c r="E83" s="1"/>
      <c r="F83" s="170"/>
      <c r="G83" s="171"/>
      <c r="H83" s="165">
        <f>H41</f>
        <v>1.7825</v>
      </c>
      <c r="I83" s="166"/>
      <c r="J83" s="11" t="s">
        <v>45</v>
      </c>
      <c r="K83" s="134">
        <v>0</v>
      </c>
      <c r="L83" s="161" t="s">
        <v>30</v>
      </c>
      <c r="M83" s="135">
        <f>H83*K83</f>
        <v>0</v>
      </c>
    </row>
    <row r="84" spans="1:13" ht="13.5" customHeight="1">
      <c r="A84" s="59"/>
      <c r="B84" s="1"/>
      <c r="C84" s="1"/>
      <c r="D84" s="1"/>
      <c r="E84" s="1"/>
      <c r="F84" s="178" t="s">
        <v>59</v>
      </c>
      <c r="G84" s="179"/>
      <c r="H84" s="176" t="s">
        <v>60</v>
      </c>
      <c r="I84" s="177"/>
      <c r="J84" s="94" t="s">
        <v>45</v>
      </c>
      <c r="K84" s="123" t="s">
        <v>108</v>
      </c>
      <c r="L84" s="98" t="s">
        <v>30</v>
      </c>
      <c r="M84" s="33"/>
    </row>
    <row r="85" spans="1:13" ht="13.5" customHeight="1">
      <c r="A85" s="59"/>
      <c r="B85" s="1"/>
      <c r="C85" s="1"/>
      <c r="D85" s="1"/>
      <c r="E85" s="1"/>
      <c r="F85" s="180"/>
      <c r="G85" s="181"/>
      <c r="H85" s="167" t="s">
        <v>61</v>
      </c>
      <c r="I85" s="168"/>
      <c r="J85" s="92" t="s">
        <v>45</v>
      </c>
      <c r="K85" s="124" t="s">
        <v>109</v>
      </c>
      <c r="L85" s="93" t="s">
        <v>30</v>
      </c>
      <c r="M85" s="34"/>
    </row>
    <row r="86" spans="1:13" ht="13.5" customHeight="1">
      <c r="A86" s="59"/>
      <c r="B86" s="1"/>
      <c r="C86" s="1"/>
      <c r="D86" s="1"/>
      <c r="E86" s="1"/>
      <c r="F86" s="170"/>
      <c r="G86" s="171"/>
      <c r="H86" s="165">
        <f>H44</f>
        <v>7.699999999999999</v>
      </c>
      <c r="I86" s="166"/>
      <c r="J86" s="9" t="s">
        <v>45</v>
      </c>
      <c r="K86" s="136">
        <v>0</v>
      </c>
      <c r="L86" s="153" t="s">
        <v>30</v>
      </c>
      <c r="M86" s="133">
        <f>H86*K86</f>
        <v>0</v>
      </c>
    </row>
    <row r="87" spans="1:13" ht="13.5" customHeight="1">
      <c r="A87" s="59"/>
      <c r="B87" s="13" t="s">
        <v>62</v>
      </c>
      <c r="C87" s="1"/>
      <c r="D87" s="150">
        <f>D45</f>
        <v>0</v>
      </c>
      <c r="E87" s="13" t="s">
        <v>46</v>
      </c>
      <c r="F87" s="184"/>
      <c r="G87" s="169"/>
      <c r="H87" s="169"/>
      <c r="I87" s="169"/>
      <c r="J87" s="87"/>
      <c r="K87" s="87" t="s">
        <v>63</v>
      </c>
      <c r="L87" s="90"/>
      <c r="M87" s="137" t="e">
        <f>SUM(M80:M86)</f>
        <v>#DIV/0!</v>
      </c>
    </row>
    <row r="88" spans="1:13" ht="13.5" customHeight="1">
      <c r="A88" s="59"/>
      <c r="B88" s="13" t="s">
        <v>64</v>
      </c>
      <c r="C88" s="1"/>
      <c r="D88" s="151">
        <f>D46</f>
        <v>0</v>
      </c>
      <c r="E88" s="13" t="s">
        <v>46</v>
      </c>
      <c r="F88" s="170"/>
      <c r="G88" s="172"/>
      <c r="H88" s="75"/>
      <c r="I88" s="19"/>
      <c r="K88" s="81" t="s">
        <v>65</v>
      </c>
      <c r="L88" s="89"/>
      <c r="M88" s="138">
        <f>1.15*1.55</f>
        <v>1.7825</v>
      </c>
    </row>
    <row r="89" spans="1:13" ht="13.5" customHeight="1">
      <c r="A89" s="59"/>
      <c r="B89" s="13" t="s">
        <v>66</v>
      </c>
      <c r="C89" s="1"/>
      <c r="D89" s="151">
        <f>D47</f>
        <v>0</v>
      </c>
      <c r="E89" s="13" t="s">
        <v>46</v>
      </c>
      <c r="F89" s="173" t="s">
        <v>67</v>
      </c>
      <c r="G89" s="174"/>
      <c r="H89" s="174"/>
      <c r="I89" s="174"/>
      <c r="J89" s="174"/>
      <c r="K89" s="182"/>
      <c r="L89" s="183"/>
      <c r="M89" s="139" t="e">
        <f>M87/M88</f>
        <v>#DIV/0!</v>
      </c>
    </row>
    <row r="90" spans="1:13" ht="13.5" customHeight="1">
      <c r="A90" s="59"/>
      <c r="B90" s="13" t="s">
        <v>68</v>
      </c>
      <c r="C90" s="1"/>
      <c r="D90" s="152">
        <f>D48</f>
        <v>0</v>
      </c>
      <c r="E90" s="13" t="s">
        <v>46</v>
      </c>
      <c r="F90" s="173" t="s">
        <v>69</v>
      </c>
      <c r="G90" s="174"/>
      <c r="H90" s="174"/>
      <c r="I90" s="174"/>
      <c r="J90" s="174"/>
      <c r="K90" s="182"/>
      <c r="L90" s="183"/>
      <c r="M90" s="140" t="e">
        <f>M89</f>
        <v>#DIV/0!</v>
      </c>
    </row>
    <row r="91" spans="1:13" ht="7.5" customHeight="1">
      <c r="A91" s="116"/>
      <c r="B91" s="16"/>
      <c r="C91" s="117"/>
      <c r="D91" s="118"/>
      <c r="E91" s="117"/>
      <c r="F91" s="119"/>
      <c r="G91" s="117"/>
      <c r="H91" s="117"/>
      <c r="I91" s="119"/>
      <c r="J91" s="118"/>
      <c r="K91" s="118"/>
      <c r="L91" s="118"/>
      <c r="M91" s="120"/>
    </row>
    <row r="92" spans="1:13" ht="7.5" customHeight="1">
      <c r="A92" s="121"/>
      <c r="B92" s="4"/>
      <c r="C92" s="40"/>
      <c r="D92" s="41"/>
      <c r="E92" s="40"/>
      <c r="F92" s="39"/>
      <c r="G92" s="40"/>
      <c r="H92" s="40"/>
      <c r="I92" s="39"/>
      <c r="J92" s="41"/>
      <c r="K92" s="41"/>
      <c r="L92" s="41"/>
      <c r="M92" s="122"/>
    </row>
    <row r="93" spans="1:13" ht="13.5" customHeight="1">
      <c r="A93" s="59"/>
      <c r="B93" s="1"/>
      <c r="C93" s="2"/>
      <c r="D93" s="76" t="s">
        <v>70</v>
      </c>
      <c r="E93" s="20"/>
      <c r="F93" s="76"/>
      <c r="G93" s="20"/>
      <c r="H93" s="20"/>
      <c r="I93" s="77"/>
      <c r="J93" s="77"/>
      <c r="K93" s="78"/>
      <c r="L93" s="78"/>
      <c r="M93" s="141">
        <v>0</v>
      </c>
    </row>
    <row r="94" spans="1:13" ht="13.5" customHeight="1">
      <c r="A94" s="59"/>
      <c r="B94" s="49" t="s">
        <v>71</v>
      </c>
      <c r="C94" s="2" t="s">
        <v>102</v>
      </c>
      <c r="D94" s="104" t="s">
        <v>73</v>
      </c>
      <c r="E94" s="21"/>
      <c r="F94" s="47"/>
      <c r="G94" s="21"/>
      <c r="H94" s="190" t="s">
        <v>74</v>
      </c>
      <c r="I94" s="191"/>
      <c r="J94" s="68" t="s">
        <v>75</v>
      </c>
      <c r="K94" s="68" t="s">
        <v>76</v>
      </c>
      <c r="L94" s="99" t="s">
        <v>77</v>
      </c>
      <c r="M94" s="35"/>
    </row>
    <row r="95" spans="1:13" ht="13.5" customHeight="1">
      <c r="A95" s="59"/>
      <c r="B95" s="50" t="s">
        <v>78</v>
      </c>
      <c r="C95" s="2" t="s">
        <v>103</v>
      </c>
      <c r="D95" s="22"/>
      <c r="E95" s="23"/>
      <c r="F95" s="48"/>
      <c r="G95" s="23"/>
      <c r="H95" s="165" t="e">
        <f>M89</f>
        <v>#DIV/0!</v>
      </c>
      <c r="I95" s="185"/>
      <c r="J95" s="69" t="s">
        <v>75</v>
      </c>
      <c r="K95" s="132">
        <f>M46</f>
        <v>1.7825</v>
      </c>
      <c r="L95" s="67" t="s">
        <v>77</v>
      </c>
      <c r="M95" s="133" t="e">
        <f>H95*K95</f>
        <v>#DIV/0!</v>
      </c>
    </row>
    <row r="96" spans="1:13" ht="13.5" customHeight="1">
      <c r="A96" s="59"/>
      <c r="B96" s="51" t="s">
        <v>80</v>
      </c>
      <c r="C96" s="2" t="s">
        <v>104</v>
      </c>
      <c r="D96" s="104" t="s">
        <v>82</v>
      </c>
      <c r="E96" s="21"/>
      <c r="F96" s="47"/>
      <c r="G96" s="21"/>
      <c r="H96" s="190" t="s">
        <v>83</v>
      </c>
      <c r="I96" s="191"/>
      <c r="J96" s="70" t="s">
        <v>75</v>
      </c>
      <c r="K96" s="68" t="s">
        <v>84</v>
      </c>
      <c r="L96" s="99" t="s">
        <v>85</v>
      </c>
      <c r="M96" s="66"/>
    </row>
    <row r="97" spans="1:13" ht="13.5" customHeight="1">
      <c r="A97" s="59"/>
      <c r="B97" s="52" t="s">
        <v>86</v>
      </c>
      <c r="C97" s="2" t="s">
        <v>105</v>
      </c>
      <c r="D97" s="105"/>
      <c r="E97" s="23"/>
      <c r="F97" s="48"/>
      <c r="G97" s="23"/>
      <c r="H97" s="165">
        <f>H41</f>
        <v>1.7825</v>
      </c>
      <c r="I97" s="185"/>
      <c r="J97" s="69" t="s">
        <v>75</v>
      </c>
      <c r="K97" s="154">
        <f>M93</f>
        <v>0</v>
      </c>
      <c r="L97" s="67" t="s">
        <v>85</v>
      </c>
      <c r="M97" s="133">
        <f>H97*K97*2</f>
        <v>0</v>
      </c>
    </row>
    <row r="98" spans="1:13" ht="13.5" customHeight="1">
      <c r="A98" s="59"/>
      <c r="B98" s="53" t="s">
        <v>88</v>
      </c>
      <c r="C98" s="2" t="s">
        <v>106</v>
      </c>
      <c r="D98" s="104" t="s">
        <v>90</v>
      </c>
      <c r="E98" s="21"/>
      <c r="F98" s="107" t="s">
        <v>91</v>
      </c>
      <c r="G98" s="108" t="s">
        <v>16</v>
      </c>
      <c r="H98" s="186" t="s">
        <v>92</v>
      </c>
      <c r="I98" s="187"/>
      <c r="J98" s="107" t="s">
        <v>15</v>
      </c>
      <c r="K98" s="107" t="s">
        <v>93</v>
      </c>
      <c r="L98" s="109" t="s">
        <v>30</v>
      </c>
      <c r="M98" s="35"/>
    </row>
    <row r="99" spans="1:13" ht="13.5" customHeight="1">
      <c r="A99" s="59"/>
      <c r="B99" s="54" t="s">
        <v>94</v>
      </c>
      <c r="C99" s="2" t="s">
        <v>107</v>
      </c>
      <c r="D99" s="105"/>
      <c r="E99" s="23"/>
      <c r="F99" s="155" t="e">
        <f>M95</f>
        <v>#DIV/0!</v>
      </c>
      <c r="G99" s="110" t="s">
        <v>16</v>
      </c>
      <c r="H99" s="188">
        <f>M97</f>
        <v>0</v>
      </c>
      <c r="I99" s="189"/>
      <c r="J99" s="111" t="s">
        <v>15</v>
      </c>
      <c r="K99" s="155">
        <f>M46</f>
        <v>1.7825</v>
      </c>
      <c r="L99" s="112" t="s">
        <v>30</v>
      </c>
      <c r="M99" s="148" t="e">
        <f>(F99-H99)/K99</f>
        <v>#DIV/0!</v>
      </c>
    </row>
    <row r="100" spans="1:13" s="18" customFormat="1" ht="13.5" customHeight="1">
      <c r="A100" s="61"/>
      <c r="B100" s="55" t="s">
        <v>96</v>
      </c>
      <c r="C100" s="2" t="s">
        <v>97</v>
      </c>
      <c r="D100" s="106" t="s">
        <v>98</v>
      </c>
      <c r="E100" s="26"/>
      <c r="F100" s="24"/>
      <c r="G100" s="25"/>
      <c r="H100" s="25"/>
      <c r="I100" s="25"/>
      <c r="J100" s="26"/>
      <c r="K100" s="25"/>
      <c r="L100" s="26"/>
      <c r="M100" s="149" t="e">
        <f>IF(M99&lt;0,"A",IF(M99&lt;0.1,"B",IF(M99&lt;0.2,"C",IF(M99&lt;0.3,"D",IF(M99&lt;0.4,"E",IF(M99&lt;0.8,"F",IF(M99&gt;0.8,"G")))))))</f>
        <v>#DIV/0!</v>
      </c>
    </row>
    <row r="101" spans="1:13" s="18" customFormat="1" ht="7.5" customHeight="1">
      <c r="A101" s="83"/>
      <c r="B101" s="84"/>
      <c r="C101" s="84"/>
      <c r="D101" s="84"/>
      <c r="E101" s="84"/>
      <c r="F101" s="85"/>
      <c r="G101" s="85"/>
      <c r="H101" s="85"/>
      <c r="I101" s="85"/>
      <c r="J101" s="84"/>
      <c r="K101" s="84"/>
      <c r="L101" s="84"/>
      <c r="M101" s="43"/>
    </row>
    <row r="102" spans="1:13" ht="7.5" customHeight="1">
      <c r="A102" s="59"/>
      <c r="B102" s="38"/>
      <c r="C102" s="1"/>
      <c r="D102" s="13"/>
      <c r="E102" s="1"/>
      <c r="F102" s="44"/>
      <c r="G102" s="2"/>
      <c r="H102" s="2"/>
      <c r="I102" s="2"/>
      <c r="J102" s="2"/>
      <c r="K102" s="2"/>
      <c r="L102" s="2"/>
      <c r="M102" s="45"/>
    </row>
    <row r="103" spans="1:13" ht="15" customHeight="1">
      <c r="A103" s="63" t="s">
        <v>24</v>
      </c>
      <c r="B103" s="46" t="s">
        <v>25</v>
      </c>
      <c r="C103" s="37"/>
      <c r="D103" s="1"/>
      <c r="E103" s="1"/>
      <c r="F103" s="126" t="s">
        <v>112</v>
      </c>
      <c r="G103" s="64"/>
      <c r="H103" s="64"/>
      <c r="I103" s="163"/>
      <c r="J103" s="163"/>
      <c r="K103" s="163"/>
      <c r="L103" s="163"/>
      <c r="M103" s="164"/>
    </row>
    <row r="104" spans="1:13" ht="7.5" customHeight="1">
      <c r="A104" s="59"/>
      <c r="B104" s="38"/>
      <c r="C104" s="1"/>
      <c r="D104" s="13"/>
      <c r="E104" s="1"/>
      <c r="F104" s="44"/>
      <c r="G104" s="2"/>
      <c r="H104" s="2"/>
      <c r="I104" s="2"/>
      <c r="J104" s="2"/>
      <c r="K104" s="2"/>
      <c r="L104" s="2"/>
      <c r="M104" s="45"/>
    </row>
    <row r="105" spans="1:13" ht="15" customHeight="1">
      <c r="A105" s="63"/>
      <c r="C105" s="1"/>
      <c r="D105" s="1"/>
      <c r="E105" s="1"/>
      <c r="F105" s="17" t="s">
        <v>48</v>
      </c>
      <c r="G105" s="1"/>
      <c r="H105" s="1"/>
      <c r="I105" s="1"/>
      <c r="J105" s="1"/>
      <c r="K105" s="1"/>
      <c r="L105" s="1"/>
      <c r="M105" s="28"/>
    </row>
    <row r="106" spans="1:13" ht="7.5" customHeight="1">
      <c r="A106" s="59"/>
      <c r="B106" s="1"/>
      <c r="C106" s="1"/>
      <c r="D106" s="1"/>
      <c r="E106" s="1"/>
      <c r="F106" s="175"/>
      <c r="G106" s="175"/>
      <c r="H106" s="19"/>
      <c r="I106" s="19"/>
      <c r="J106" s="80"/>
      <c r="K106" s="80"/>
      <c r="L106" s="81"/>
      <c r="M106" s="29"/>
    </row>
    <row r="107" spans="1:13" ht="13.5" customHeight="1">
      <c r="A107" s="59"/>
      <c r="B107" s="17"/>
      <c r="C107" s="1"/>
      <c r="D107" s="1"/>
      <c r="E107" s="1"/>
      <c r="F107" s="194" t="s">
        <v>49</v>
      </c>
      <c r="G107" s="195"/>
      <c r="H107" s="176" t="s">
        <v>50</v>
      </c>
      <c r="I107" s="177"/>
      <c r="J107" s="113"/>
      <c r="K107" s="11" t="s">
        <v>51</v>
      </c>
      <c r="L107" s="91"/>
      <c r="M107" s="79"/>
    </row>
    <row r="108" spans="1:13" ht="13.5" customHeight="1">
      <c r="A108" s="59"/>
      <c r="B108" s="1"/>
      <c r="C108" s="1"/>
      <c r="D108" s="1"/>
      <c r="E108" s="1"/>
      <c r="F108" s="180"/>
      <c r="G108" s="181"/>
      <c r="H108" s="167" t="s">
        <v>52</v>
      </c>
      <c r="I108" s="168"/>
      <c r="J108" s="92" t="s">
        <v>45</v>
      </c>
      <c r="K108" s="92" t="s">
        <v>53</v>
      </c>
      <c r="L108" s="93" t="s">
        <v>30</v>
      </c>
      <c r="M108" s="34"/>
    </row>
    <row r="109" spans="1:13" ht="13.5" customHeight="1">
      <c r="A109" s="59"/>
      <c r="B109" s="1"/>
      <c r="C109" s="1"/>
      <c r="D109" s="1"/>
      <c r="E109" s="1"/>
      <c r="F109" s="170"/>
      <c r="G109" s="171"/>
      <c r="H109" s="165">
        <f>H38</f>
        <v>0</v>
      </c>
      <c r="I109" s="166"/>
      <c r="J109" s="9" t="s">
        <v>45</v>
      </c>
      <c r="K109" s="132" t="e">
        <f>K38</f>
        <v>#DIV/0!</v>
      </c>
      <c r="L109" s="71" t="s">
        <v>30</v>
      </c>
      <c r="M109" s="133" t="e">
        <f>H109*K109</f>
        <v>#DIV/0!</v>
      </c>
    </row>
    <row r="110" spans="1:13" ht="13.5" customHeight="1">
      <c r="A110" s="59"/>
      <c r="B110" s="1"/>
      <c r="C110" s="1"/>
      <c r="D110" s="1"/>
      <c r="E110" s="1"/>
      <c r="F110" s="178" t="s">
        <v>54</v>
      </c>
      <c r="G110" s="179"/>
      <c r="H110" s="196" t="s">
        <v>55</v>
      </c>
      <c r="I110" s="197"/>
      <c r="J110" s="114" t="s">
        <v>45</v>
      </c>
      <c r="K110" s="114" t="s">
        <v>56</v>
      </c>
      <c r="L110" s="95" t="s">
        <v>30</v>
      </c>
      <c r="M110" s="96"/>
    </row>
    <row r="111" spans="1:13" ht="13.5" customHeight="1">
      <c r="A111" s="59"/>
      <c r="B111" s="1"/>
      <c r="C111" s="1"/>
      <c r="D111" s="1"/>
      <c r="E111" s="1"/>
      <c r="F111" s="180"/>
      <c r="G111" s="181"/>
      <c r="H111" s="167" t="s">
        <v>57</v>
      </c>
      <c r="I111" s="168"/>
      <c r="J111" s="92" t="s">
        <v>45</v>
      </c>
      <c r="K111" s="92" t="s">
        <v>58</v>
      </c>
      <c r="L111" s="93" t="s">
        <v>30</v>
      </c>
      <c r="M111" s="97"/>
    </row>
    <row r="112" spans="1:13" ht="13.5" customHeight="1">
      <c r="A112" s="59"/>
      <c r="B112" s="1"/>
      <c r="C112" s="1"/>
      <c r="D112" s="1"/>
      <c r="E112" s="1"/>
      <c r="F112" s="170"/>
      <c r="G112" s="171"/>
      <c r="H112" s="165">
        <f>H41</f>
        <v>1.7825</v>
      </c>
      <c r="I112" s="166"/>
      <c r="J112" s="11" t="s">
        <v>45</v>
      </c>
      <c r="K112" s="134">
        <v>0</v>
      </c>
      <c r="L112" s="161" t="s">
        <v>30</v>
      </c>
      <c r="M112" s="135">
        <f>H112*K112</f>
        <v>0</v>
      </c>
    </row>
    <row r="113" spans="1:13" ht="13.5" customHeight="1">
      <c r="A113" s="59"/>
      <c r="B113" s="1"/>
      <c r="C113" s="1"/>
      <c r="D113" s="1"/>
      <c r="E113" s="1"/>
      <c r="F113" s="178" t="s">
        <v>59</v>
      </c>
      <c r="G113" s="179"/>
      <c r="H113" s="176" t="s">
        <v>60</v>
      </c>
      <c r="I113" s="177"/>
      <c r="J113" s="94" t="s">
        <v>45</v>
      </c>
      <c r="K113" s="123" t="s">
        <v>108</v>
      </c>
      <c r="L113" s="98" t="s">
        <v>30</v>
      </c>
      <c r="M113" s="33"/>
    </row>
    <row r="114" spans="1:13" ht="13.5" customHeight="1">
      <c r="A114" s="59"/>
      <c r="B114" s="1"/>
      <c r="C114" s="1"/>
      <c r="D114" s="1"/>
      <c r="E114" s="1"/>
      <c r="F114" s="180"/>
      <c r="G114" s="181"/>
      <c r="H114" s="167" t="s">
        <v>61</v>
      </c>
      <c r="I114" s="168"/>
      <c r="J114" s="92" t="s">
        <v>45</v>
      </c>
      <c r="K114" s="124" t="s">
        <v>109</v>
      </c>
      <c r="L114" s="93" t="s">
        <v>30</v>
      </c>
      <c r="M114" s="34"/>
    </row>
    <row r="115" spans="1:13" ht="13.5" customHeight="1">
      <c r="A115" s="59"/>
      <c r="B115" s="1"/>
      <c r="C115" s="1"/>
      <c r="D115" s="1"/>
      <c r="E115" s="1"/>
      <c r="F115" s="170"/>
      <c r="G115" s="171"/>
      <c r="H115" s="165">
        <f>H44</f>
        <v>7.699999999999999</v>
      </c>
      <c r="I115" s="166"/>
      <c r="J115" s="9" t="s">
        <v>45</v>
      </c>
      <c r="K115" s="136">
        <v>0</v>
      </c>
      <c r="L115" s="153" t="s">
        <v>30</v>
      </c>
      <c r="M115" s="133">
        <f>H115*K115</f>
        <v>0</v>
      </c>
    </row>
    <row r="116" spans="1:13" ht="13.5" customHeight="1">
      <c r="A116" s="59"/>
      <c r="B116" s="13" t="s">
        <v>62</v>
      </c>
      <c r="C116" s="1"/>
      <c r="D116" s="150">
        <f>D45</f>
        <v>0</v>
      </c>
      <c r="E116" s="13" t="s">
        <v>46</v>
      </c>
      <c r="F116" s="184"/>
      <c r="G116" s="169"/>
      <c r="H116" s="169"/>
      <c r="I116" s="169"/>
      <c r="J116" s="87"/>
      <c r="K116" s="87" t="s">
        <v>63</v>
      </c>
      <c r="L116" s="90"/>
      <c r="M116" s="137" t="e">
        <f>SUM(M109:M115)</f>
        <v>#DIV/0!</v>
      </c>
    </row>
    <row r="117" spans="1:13" ht="13.5" customHeight="1">
      <c r="A117" s="59"/>
      <c r="B117" s="13" t="s">
        <v>64</v>
      </c>
      <c r="C117" s="1"/>
      <c r="D117" s="151">
        <f>D46</f>
        <v>0</v>
      </c>
      <c r="E117" s="13" t="s">
        <v>46</v>
      </c>
      <c r="F117" s="170"/>
      <c r="G117" s="172"/>
      <c r="H117" s="75"/>
      <c r="I117" s="19"/>
      <c r="K117" s="81" t="s">
        <v>65</v>
      </c>
      <c r="L117" s="89"/>
      <c r="M117" s="138">
        <f>1.15*1.55</f>
        <v>1.7825</v>
      </c>
    </row>
    <row r="118" spans="1:13" ht="13.5" customHeight="1">
      <c r="A118" s="59"/>
      <c r="B118" s="13" t="s">
        <v>66</v>
      </c>
      <c r="C118" s="1"/>
      <c r="D118" s="151">
        <f>D47</f>
        <v>0</v>
      </c>
      <c r="E118" s="13" t="s">
        <v>46</v>
      </c>
      <c r="F118" s="173" t="s">
        <v>67</v>
      </c>
      <c r="G118" s="174"/>
      <c r="H118" s="174"/>
      <c r="I118" s="174"/>
      <c r="J118" s="174"/>
      <c r="K118" s="182"/>
      <c r="L118" s="183"/>
      <c r="M118" s="139" t="e">
        <f>M116/M117</f>
        <v>#DIV/0!</v>
      </c>
    </row>
    <row r="119" spans="1:13" ht="13.5" customHeight="1">
      <c r="A119" s="59"/>
      <c r="B119" s="13" t="s">
        <v>68</v>
      </c>
      <c r="C119" s="1"/>
      <c r="D119" s="152">
        <f>D48</f>
        <v>0</v>
      </c>
      <c r="E119" s="13" t="s">
        <v>46</v>
      </c>
      <c r="F119" s="173" t="s">
        <v>69</v>
      </c>
      <c r="G119" s="174"/>
      <c r="H119" s="174"/>
      <c r="I119" s="174"/>
      <c r="J119" s="174"/>
      <c r="K119" s="182"/>
      <c r="L119" s="183"/>
      <c r="M119" s="140" t="e">
        <f>M118</f>
        <v>#DIV/0!</v>
      </c>
    </row>
    <row r="120" spans="1:13" ht="7.5" customHeight="1">
      <c r="A120" s="116"/>
      <c r="B120" s="16"/>
      <c r="C120" s="117"/>
      <c r="D120" s="118"/>
      <c r="E120" s="117"/>
      <c r="F120" s="119"/>
      <c r="G120" s="117"/>
      <c r="H120" s="117"/>
      <c r="I120" s="119"/>
      <c r="J120" s="118"/>
      <c r="K120" s="118"/>
      <c r="L120" s="118"/>
      <c r="M120" s="120"/>
    </row>
    <row r="121" spans="1:13" ht="7.5" customHeight="1">
      <c r="A121" s="121"/>
      <c r="B121" s="4"/>
      <c r="C121" s="40"/>
      <c r="D121" s="41"/>
      <c r="E121" s="40"/>
      <c r="F121" s="39"/>
      <c r="G121" s="40"/>
      <c r="H121" s="40"/>
      <c r="I121" s="39"/>
      <c r="J121" s="41"/>
      <c r="K121" s="41"/>
      <c r="L121" s="41"/>
      <c r="M121" s="122"/>
    </row>
    <row r="122" spans="1:13" ht="13.5" customHeight="1">
      <c r="A122" s="59"/>
      <c r="B122" s="1"/>
      <c r="C122" s="2"/>
      <c r="D122" s="76" t="s">
        <v>70</v>
      </c>
      <c r="E122" s="20"/>
      <c r="F122" s="76"/>
      <c r="G122" s="20"/>
      <c r="H122" s="20"/>
      <c r="I122" s="77"/>
      <c r="J122" s="77"/>
      <c r="K122" s="78"/>
      <c r="L122" s="78"/>
      <c r="M122" s="141">
        <v>0</v>
      </c>
    </row>
    <row r="123" spans="1:13" ht="13.5" customHeight="1">
      <c r="A123" s="59"/>
      <c r="B123" s="49" t="s">
        <v>71</v>
      </c>
      <c r="C123" s="2" t="s">
        <v>102</v>
      </c>
      <c r="D123" s="104" t="s">
        <v>73</v>
      </c>
      <c r="E123" s="21"/>
      <c r="F123" s="47"/>
      <c r="G123" s="21"/>
      <c r="H123" s="190" t="s">
        <v>74</v>
      </c>
      <c r="I123" s="191"/>
      <c r="J123" s="68" t="s">
        <v>75</v>
      </c>
      <c r="K123" s="68" t="s">
        <v>76</v>
      </c>
      <c r="L123" s="99" t="s">
        <v>77</v>
      </c>
      <c r="M123" s="35"/>
    </row>
    <row r="124" spans="1:13" ht="13.5" customHeight="1">
      <c r="A124" s="59"/>
      <c r="B124" s="50" t="s">
        <v>78</v>
      </c>
      <c r="C124" s="2" t="s">
        <v>103</v>
      </c>
      <c r="D124" s="22"/>
      <c r="E124" s="23"/>
      <c r="F124" s="48"/>
      <c r="G124" s="23"/>
      <c r="H124" s="165" t="e">
        <f>M118</f>
        <v>#DIV/0!</v>
      </c>
      <c r="I124" s="185"/>
      <c r="J124" s="69" t="s">
        <v>75</v>
      </c>
      <c r="K124" s="132">
        <f>M46</f>
        <v>1.7825</v>
      </c>
      <c r="L124" s="67" t="s">
        <v>77</v>
      </c>
      <c r="M124" s="133" t="e">
        <f>H124*K124</f>
        <v>#DIV/0!</v>
      </c>
    </row>
    <row r="125" spans="1:13" ht="13.5" customHeight="1">
      <c r="A125" s="59"/>
      <c r="B125" s="51" t="s">
        <v>80</v>
      </c>
      <c r="C125" s="2" t="s">
        <v>104</v>
      </c>
      <c r="D125" s="104" t="s">
        <v>82</v>
      </c>
      <c r="E125" s="21"/>
      <c r="F125" s="47"/>
      <c r="G125" s="21"/>
      <c r="H125" s="190" t="s">
        <v>83</v>
      </c>
      <c r="I125" s="191"/>
      <c r="J125" s="70" t="s">
        <v>75</v>
      </c>
      <c r="K125" s="68" t="s">
        <v>84</v>
      </c>
      <c r="L125" s="99" t="s">
        <v>85</v>
      </c>
      <c r="M125" s="66"/>
    </row>
    <row r="126" spans="1:13" ht="13.5" customHeight="1">
      <c r="A126" s="59"/>
      <c r="B126" s="52" t="s">
        <v>86</v>
      </c>
      <c r="C126" s="2" t="s">
        <v>105</v>
      </c>
      <c r="D126" s="105"/>
      <c r="E126" s="23"/>
      <c r="F126" s="48"/>
      <c r="G126" s="23"/>
      <c r="H126" s="165">
        <f>H41</f>
        <v>1.7825</v>
      </c>
      <c r="I126" s="185"/>
      <c r="J126" s="69" t="s">
        <v>75</v>
      </c>
      <c r="K126" s="154">
        <f>M122</f>
        <v>0</v>
      </c>
      <c r="L126" s="67" t="s">
        <v>85</v>
      </c>
      <c r="M126" s="133">
        <f>H126*K126*2</f>
        <v>0</v>
      </c>
    </row>
    <row r="127" spans="1:13" ht="13.5" customHeight="1">
      <c r="A127" s="59"/>
      <c r="B127" s="53" t="s">
        <v>88</v>
      </c>
      <c r="C127" s="2" t="s">
        <v>106</v>
      </c>
      <c r="D127" s="104" t="s">
        <v>90</v>
      </c>
      <c r="E127" s="21"/>
      <c r="F127" s="107" t="s">
        <v>91</v>
      </c>
      <c r="G127" s="108" t="s">
        <v>16</v>
      </c>
      <c r="H127" s="186" t="s">
        <v>92</v>
      </c>
      <c r="I127" s="187"/>
      <c r="J127" s="107" t="s">
        <v>15</v>
      </c>
      <c r="K127" s="107" t="s">
        <v>93</v>
      </c>
      <c r="L127" s="109" t="s">
        <v>30</v>
      </c>
      <c r="M127" s="156"/>
    </row>
    <row r="128" spans="1:13" ht="13.5" customHeight="1">
      <c r="A128" s="59"/>
      <c r="B128" s="54" t="s">
        <v>94</v>
      </c>
      <c r="C128" s="2" t="s">
        <v>107</v>
      </c>
      <c r="D128" s="105"/>
      <c r="E128" s="23"/>
      <c r="F128" s="155" t="e">
        <f>M124</f>
        <v>#DIV/0!</v>
      </c>
      <c r="G128" s="110" t="s">
        <v>16</v>
      </c>
      <c r="H128" s="188">
        <f>M126</f>
        <v>0</v>
      </c>
      <c r="I128" s="189"/>
      <c r="J128" s="111" t="s">
        <v>15</v>
      </c>
      <c r="K128" s="155">
        <f>M46</f>
        <v>1.7825</v>
      </c>
      <c r="L128" s="112" t="s">
        <v>30</v>
      </c>
      <c r="M128" s="148" t="e">
        <f>(F128-H128)/K128</f>
        <v>#DIV/0!</v>
      </c>
    </row>
    <row r="129" spans="1:13" s="18" customFormat="1" ht="13.5" customHeight="1">
      <c r="A129" s="61"/>
      <c r="B129" s="55" t="s">
        <v>96</v>
      </c>
      <c r="C129" s="2" t="s">
        <v>97</v>
      </c>
      <c r="D129" s="106" t="s">
        <v>98</v>
      </c>
      <c r="E129" s="26"/>
      <c r="F129" s="24"/>
      <c r="G129" s="25"/>
      <c r="H129" s="25"/>
      <c r="I129" s="25"/>
      <c r="J129" s="26"/>
      <c r="K129" s="25"/>
      <c r="L129" s="26"/>
      <c r="M129" s="149" t="e">
        <f>IF(M128&lt;0,"A",IF(M128&lt;0.1,"B",IF(M128&lt;0.2,"C",IF(M128&lt;0.3,"D",IF(M128&lt;0.4,"E",IF(M128&lt;0.8,"F",IF(M128&gt;0.8,"G")))))))</f>
        <v>#DIV/0!</v>
      </c>
    </row>
    <row r="130" spans="1:13" s="18" customFormat="1" ht="7.5" customHeight="1" thickBot="1">
      <c r="A130" s="83"/>
      <c r="B130" s="84"/>
      <c r="C130" s="84"/>
      <c r="D130" s="84"/>
      <c r="E130" s="84"/>
      <c r="F130" s="85"/>
      <c r="G130" s="85"/>
      <c r="H130" s="85"/>
      <c r="I130" s="85"/>
      <c r="J130" s="84"/>
      <c r="K130" s="84"/>
      <c r="L130" s="84"/>
      <c r="M130" s="43"/>
    </row>
    <row r="131" spans="1:13" s="18" customFormat="1" ht="13.5" customHeight="1" hidden="1">
      <c r="A131" s="61"/>
      <c r="B131" s="13" t="s">
        <v>12</v>
      </c>
      <c r="C131" s="17"/>
      <c r="D131" s="17"/>
      <c r="E131" s="17"/>
      <c r="F131" s="15"/>
      <c r="G131" s="15"/>
      <c r="H131" s="15"/>
      <c r="I131" s="15"/>
      <c r="J131" s="17"/>
      <c r="K131" s="17"/>
      <c r="L131" s="17"/>
      <c r="M131" s="42"/>
    </row>
    <row r="132" spans="1:13" s="18" customFormat="1" ht="13.5" customHeight="1" hidden="1">
      <c r="A132" s="61"/>
      <c r="B132" s="13" t="s">
        <v>13</v>
      </c>
      <c r="C132" s="17"/>
      <c r="D132" s="17"/>
      <c r="E132" s="17"/>
      <c r="F132" s="15"/>
      <c r="G132" s="15"/>
      <c r="H132" s="15"/>
      <c r="I132" s="15"/>
      <c r="J132" s="17"/>
      <c r="K132" s="17"/>
      <c r="L132" s="17"/>
      <c r="M132" s="42"/>
    </row>
    <row r="133" spans="1:13" s="18" customFormat="1" ht="13.5" customHeight="1" hidden="1">
      <c r="A133" s="61"/>
      <c r="B133" s="13" t="s">
        <v>19</v>
      </c>
      <c r="C133" s="17"/>
      <c r="D133" s="17"/>
      <c r="E133" s="17"/>
      <c r="F133" s="15"/>
      <c r="G133" s="15"/>
      <c r="H133" s="15"/>
      <c r="I133" s="15"/>
      <c r="J133" s="17"/>
      <c r="K133" s="17"/>
      <c r="L133" s="17"/>
      <c r="M133" s="42"/>
    </row>
    <row r="134" spans="1:13" s="18" customFormat="1" ht="3.75" customHeight="1">
      <c r="A134" s="61"/>
      <c r="B134" s="17"/>
      <c r="C134" s="17"/>
      <c r="D134" s="17"/>
      <c r="E134" s="17"/>
      <c r="F134" s="15"/>
      <c r="G134" s="15"/>
      <c r="H134" s="15"/>
      <c r="I134" s="15"/>
      <c r="J134" s="17"/>
      <c r="K134" s="17"/>
      <c r="L134" s="17"/>
      <c r="M134" s="42"/>
    </row>
    <row r="135" spans="1:13" s="18" customFormat="1" ht="13.5" customHeight="1">
      <c r="A135" s="115" t="s">
        <v>31</v>
      </c>
      <c r="B135" s="13" t="s">
        <v>101</v>
      </c>
      <c r="C135" s="17"/>
      <c r="D135" s="17"/>
      <c r="E135" s="17"/>
      <c r="F135" s="15"/>
      <c r="G135" s="15"/>
      <c r="H135" s="15"/>
      <c r="I135" s="15"/>
      <c r="J135" s="17"/>
      <c r="K135" s="17"/>
      <c r="L135" s="17"/>
      <c r="M135" s="42"/>
    </row>
    <row r="136" spans="1:13" s="18" customFormat="1" ht="13.5" customHeight="1">
      <c r="A136" s="115" t="s">
        <v>32</v>
      </c>
      <c r="B136" s="13" t="s">
        <v>99</v>
      </c>
      <c r="C136" s="17"/>
      <c r="D136" s="17"/>
      <c r="E136" s="17"/>
      <c r="F136" s="15"/>
      <c r="G136" s="15"/>
      <c r="H136" s="15"/>
      <c r="I136" s="15"/>
      <c r="J136" s="17"/>
      <c r="K136" s="17"/>
      <c r="L136" s="17"/>
      <c r="M136" s="42"/>
    </row>
    <row r="137" spans="1:13" s="18" customFormat="1" ht="13.5" customHeight="1">
      <c r="A137" s="115" t="s">
        <v>33</v>
      </c>
      <c r="B137" s="13" t="s">
        <v>100</v>
      </c>
      <c r="C137" s="17"/>
      <c r="D137" s="17"/>
      <c r="E137" s="17"/>
      <c r="F137" s="15"/>
      <c r="G137" s="15"/>
      <c r="H137" s="15"/>
      <c r="I137" s="15"/>
      <c r="J137" s="17"/>
      <c r="K137" s="17"/>
      <c r="L137" s="17"/>
      <c r="M137" s="42"/>
    </row>
    <row r="138" spans="1:13" ht="3.75" customHeight="1">
      <c r="A138" s="60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36"/>
    </row>
    <row r="139" spans="1:13" ht="7.5" customHeight="1">
      <c r="A139" s="8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ht="15.75" thickBot="1">
      <c r="A140" s="74" t="s">
        <v>43</v>
      </c>
    </row>
    <row r="141" spans="1:13" ht="7.5" customHeight="1">
      <c r="A141" s="58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27"/>
    </row>
    <row r="142" spans="1:13" ht="16.5" customHeight="1">
      <c r="A142" s="59"/>
      <c r="B142" s="125" t="s">
        <v>111</v>
      </c>
      <c r="C142" s="192">
        <f>C4</f>
        <v>0</v>
      </c>
      <c r="D142" s="192"/>
      <c r="E142" s="192"/>
      <c r="F142" s="192"/>
      <c r="G142" s="192"/>
      <c r="H142" s="192"/>
      <c r="I142" s="192"/>
      <c r="J142" s="192"/>
      <c r="K142" s="192"/>
      <c r="L142" s="192"/>
      <c r="M142" s="193"/>
    </row>
    <row r="143" spans="1:13" ht="7.5" customHeight="1">
      <c r="A143" s="59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28"/>
    </row>
    <row r="144" spans="1:13" ht="16.5" customHeight="1">
      <c r="A144" s="59"/>
      <c r="B144" s="125" t="s">
        <v>110</v>
      </c>
      <c r="C144" s="192">
        <f>C10</f>
        <v>0</v>
      </c>
      <c r="D144" s="192"/>
      <c r="E144" s="192"/>
      <c r="F144" s="192"/>
      <c r="G144" s="192"/>
      <c r="H144" s="192"/>
      <c r="I144" s="192"/>
      <c r="J144" s="192"/>
      <c r="K144" s="192"/>
      <c r="L144" s="192"/>
      <c r="M144" s="193"/>
    </row>
    <row r="145" spans="1:13" ht="7.5" customHeight="1" thickBot="1">
      <c r="A145" s="60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36"/>
    </row>
    <row r="146" spans="1:13" ht="7.5" customHeight="1">
      <c r="A146" s="59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28"/>
    </row>
    <row r="147" spans="1:13" ht="15" customHeight="1">
      <c r="A147" s="63" t="s">
        <v>28</v>
      </c>
      <c r="B147" s="46" t="s">
        <v>29</v>
      </c>
      <c r="C147" s="37"/>
      <c r="D147" s="1"/>
      <c r="E147" s="1"/>
      <c r="F147" s="126" t="s">
        <v>112</v>
      </c>
      <c r="G147" s="64"/>
      <c r="H147" s="64"/>
      <c r="I147" s="163"/>
      <c r="J147" s="163"/>
      <c r="K147" s="163"/>
      <c r="L147" s="163"/>
      <c r="M147" s="164"/>
    </row>
    <row r="148" spans="1:13" ht="7.5" customHeight="1">
      <c r="A148" s="59"/>
      <c r="B148" s="38"/>
      <c r="C148" s="1"/>
      <c r="D148" s="13"/>
      <c r="E148" s="1"/>
      <c r="F148" s="44"/>
      <c r="G148" s="2"/>
      <c r="H148" s="2"/>
      <c r="I148" s="2"/>
      <c r="J148" s="2"/>
      <c r="K148" s="2"/>
      <c r="L148" s="2"/>
      <c r="M148" s="45"/>
    </row>
    <row r="149" spans="1:13" ht="15" customHeight="1">
      <c r="A149" s="63"/>
      <c r="C149" s="1"/>
      <c r="D149" s="1"/>
      <c r="E149" s="1"/>
      <c r="F149" s="17" t="s">
        <v>48</v>
      </c>
      <c r="G149" s="1"/>
      <c r="H149" s="1"/>
      <c r="I149" s="1"/>
      <c r="J149" s="1"/>
      <c r="K149" s="1"/>
      <c r="L149" s="1"/>
      <c r="M149" s="28"/>
    </row>
    <row r="150" spans="1:13" ht="7.5" customHeight="1">
      <c r="A150" s="59"/>
      <c r="B150" s="1"/>
      <c r="C150" s="1"/>
      <c r="D150" s="1"/>
      <c r="E150" s="1"/>
      <c r="F150" s="175"/>
      <c r="G150" s="175"/>
      <c r="H150" s="19"/>
      <c r="I150" s="19"/>
      <c r="J150" s="80"/>
      <c r="K150" s="80"/>
      <c r="L150" s="81"/>
      <c r="M150" s="29"/>
    </row>
    <row r="151" spans="1:13" ht="13.5" customHeight="1">
      <c r="A151" s="59"/>
      <c r="B151" s="17"/>
      <c r="C151" s="1"/>
      <c r="D151" s="1"/>
      <c r="E151" s="1"/>
      <c r="F151" s="194" t="s">
        <v>49</v>
      </c>
      <c r="G151" s="195"/>
      <c r="H151" s="176" t="s">
        <v>50</v>
      </c>
      <c r="I151" s="177"/>
      <c r="J151" s="113"/>
      <c r="K151" s="11" t="s">
        <v>51</v>
      </c>
      <c r="L151" s="91"/>
      <c r="M151" s="79"/>
    </row>
    <row r="152" spans="1:13" ht="13.5" customHeight="1">
      <c r="A152" s="59"/>
      <c r="B152" s="1"/>
      <c r="C152" s="1"/>
      <c r="D152" s="1"/>
      <c r="E152" s="1"/>
      <c r="F152" s="180"/>
      <c r="G152" s="181"/>
      <c r="H152" s="167" t="s">
        <v>52</v>
      </c>
      <c r="I152" s="168"/>
      <c r="J152" s="92" t="s">
        <v>45</v>
      </c>
      <c r="K152" s="92" t="s">
        <v>53</v>
      </c>
      <c r="L152" s="93" t="s">
        <v>30</v>
      </c>
      <c r="M152" s="34"/>
    </row>
    <row r="153" spans="1:13" ht="13.5" customHeight="1">
      <c r="A153" s="59"/>
      <c r="B153" s="1"/>
      <c r="C153" s="1"/>
      <c r="D153" s="1"/>
      <c r="E153" s="1"/>
      <c r="F153" s="170"/>
      <c r="G153" s="171"/>
      <c r="H153" s="165">
        <f>H38</f>
        <v>0</v>
      </c>
      <c r="I153" s="166"/>
      <c r="J153" s="9" t="s">
        <v>45</v>
      </c>
      <c r="K153" s="132" t="e">
        <f>K38</f>
        <v>#DIV/0!</v>
      </c>
      <c r="L153" s="71" t="s">
        <v>30</v>
      </c>
      <c r="M153" s="133" t="e">
        <f>H153*K153</f>
        <v>#DIV/0!</v>
      </c>
    </row>
    <row r="154" spans="1:13" ht="13.5" customHeight="1">
      <c r="A154" s="59"/>
      <c r="B154" s="1"/>
      <c r="C154" s="1"/>
      <c r="D154" s="1"/>
      <c r="E154" s="1"/>
      <c r="F154" s="178" t="s">
        <v>54</v>
      </c>
      <c r="G154" s="179"/>
      <c r="H154" s="196" t="s">
        <v>55</v>
      </c>
      <c r="I154" s="197"/>
      <c r="J154" s="114" t="s">
        <v>45</v>
      </c>
      <c r="K154" s="114" t="s">
        <v>56</v>
      </c>
      <c r="L154" s="95" t="s">
        <v>30</v>
      </c>
      <c r="M154" s="96"/>
    </row>
    <row r="155" spans="1:13" ht="13.5" customHeight="1">
      <c r="A155" s="59"/>
      <c r="B155" s="1"/>
      <c r="C155" s="1"/>
      <c r="D155" s="1"/>
      <c r="E155" s="1"/>
      <c r="F155" s="180"/>
      <c r="G155" s="181"/>
      <c r="H155" s="167" t="s">
        <v>57</v>
      </c>
      <c r="I155" s="168"/>
      <c r="J155" s="92" t="s">
        <v>45</v>
      </c>
      <c r="K155" s="92" t="s">
        <v>58</v>
      </c>
      <c r="L155" s="93" t="s">
        <v>30</v>
      </c>
      <c r="M155" s="97"/>
    </row>
    <row r="156" spans="1:13" ht="13.5" customHeight="1">
      <c r="A156" s="59"/>
      <c r="B156" s="1"/>
      <c r="C156" s="1"/>
      <c r="D156" s="1"/>
      <c r="E156" s="1"/>
      <c r="F156" s="170"/>
      <c r="G156" s="171"/>
      <c r="H156" s="165">
        <f>H41</f>
        <v>1.7825</v>
      </c>
      <c r="I156" s="166"/>
      <c r="J156" s="11" t="s">
        <v>45</v>
      </c>
      <c r="K156" s="134">
        <v>0</v>
      </c>
      <c r="L156" s="161" t="s">
        <v>30</v>
      </c>
      <c r="M156" s="135">
        <f>H156*K156</f>
        <v>0</v>
      </c>
    </row>
    <row r="157" spans="1:13" ht="13.5" customHeight="1">
      <c r="A157" s="59"/>
      <c r="B157" s="1"/>
      <c r="C157" s="1"/>
      <c r="D157" s="1"/>
      <c r="E157" s="1"/>
      <c r="F157" s="178" t="s">
        <v>59</v>
      </c>
      <c r="G157" s="179"/>
      <c r="H157" s="176" t="s">
        <v>60</v>
      </c>
      <c r="I157" s="177"/>
      <c r="J157" s="94" t="s">
        <v>45</v>
      </c>
      <c r="K157" s="123" t="s">
        <v>108</v>
      </c>
      <c r="L157" s="98" t="s">
        <v>30</v>
      </c>
      <c r="M157" s="33"/>
    </row>
    <row r="158" spans="1:13" ht="13.5" customHeight="1">
      <c r="A158" s="59"/>
      <c r="B158" s="1"/>
      <c r="C158" s="1"/>
      <c r="D158" s="1"/>
      <c r="E158" s="1"/>
      <c r="F158" s="180"/>
      <c r="G158" s="181"/>
      <c r="H158" s="167" t="s">
        <v>61</v>
      </c>
      <c r="I158" s="168"/>
      <c r="J158" s="92" t="s">
        <v>45</v>
      </c>
      <c r="K158" s="124" t="s">
        <v>109</v>
      </c>
      <c r="L158" s="93" t="s">
        <v>30</v>
      </c>
      <c r="M158" s="34"/>
    </row>
    <row r="159" spans="1:13" ht="13.5" customHeight="1">
      <c r="A159" s="59"/>
      <c r="B159" s="1"/>
      <c r="C159" s="1"/>
      <c r="D159" s="1"/>
      <c r="E159" s="1"/>
      <c r="F159" s="170"/>
      <c r="G159" s="171"/>
      <c r="H159" s="165">
        <f>H44</f>
        <v>7.699999999999999</v>
      </c>
      <c r="I159" s="166"/>
      <c r="J159" s="9" t="s">
        <v>45</v>
      </c>
      <c r="K159" s="136">
        <v>0</v>
      </c>
      <c r="L159" s="153" t="s">
        <v>30</v>
      </c>
      <c r="M159" s="133">
        <f>H159*K159</f>
        <v>0</v>
      </c>
    </row>
    <row r="160" spans="1:13" ht="13.5" customHeight="1">
      <c r="A160" s="59"/>
      <c r="B160" s="13" t="s">
        <v>62</v>
      </c>
      <c r="C160" s="1"/>
      <c r="D160" s="150">
        <f>D45</f>
        <v>0</v>
      </c>
      <c r="E160" s="13" t="s">
        <v>46</v>
      </c>
      <c r="F160" s="184"/>
      <c r="G160" s="169"/>
      <c r="H160" s="169"/>
      <c r="I160" s="169"/>
      <c r="J160" s="87"/>
      <c r="K160" s="87" t="s">
        <v>63</v>
      </c>
      <c r="L160" s="90"/>
      <c r="M160" s="137" t="e">
        <f>SUM(M153:M159)</f>
        <v>#DIV/0!</v>
      </c>
    </row>
    <row r="161" spans="1:13" ht="13.5" customHeight="1">
      <c r="A161" s="59"/>
      <c r="B161" s="13" t="s">
        <v>64</v>
      </c>
      <c r="C161" s="1"/>
      <c r="D161" s="151">
        <f>D46</f>
        <v>0</v>
      </c>
      <c r="E161" s="13" t="s">
        <v>46</v>
      </c>
      <c r="F161" s="170"/>
      <c r="G161" s="172"/>
      <c r="H161" s="75"/>
      <c r="I161" s="19"/>
      <c r="K161" s="81" t="s">
        <v>65</v>
      </c>
      <c r="L161" s="89"/>
      <c r="M161" s="138">
        <f>1.15*1.55</f>
        <v>1.7825</v>
      </c>
    </row>
    <row r="162" spans="1:13" ht="13.5" customHeight="1">
      <c r="A162" s="59"/>
      <c r="B162" s="13" t="s">
        <v>66</v>
      </c>
      <c r="C162" s="1"/>
      <c r="D162" s="151">
        <f>D47</f>
        <v>0</v>
      </c>
      <c r="E162" s="13" t="s">
        <v>46</v>
      </c>
      <c r="F162" s="173" t="s">
        <v>67</v>
      </c>
      <c r="G162" s="174"/>
      <c r="H162" s="174"/>
      <c r="I162" s="174"/>
      <c r="J162" s="174"/>
      <c r="K162" s="182"/>
      <c r="L162" s="183"/>
      <c r="M162" s="139" t="e">
        <f>M160/M161</f>
        <v>#DIV/0!</v>
      </c>
    </row>
    <row r="163" spans="1:13" ht="13.5" customHeight="1">
      <c r="A163" s="59"/>
      <c r="B163" s="13" t="s">
        <v>68</v>
      </c>
      <c r="C163" s="1"/>
      <c r="D163" s="152">
        <f>D48</f>
        <v>0</v>
      </c>
      <c r="E163" s="13" t="s">
        <v>46</v>
      </c>
      <c r="F163" s="173" t="s">
        <v>69</v>
      </c>
      <c r="G163" s="174"/>
      <c r="H163" s="174"/>
      <c r="I163" s="174"/>
      <c r="J163" s="174"/>
      <c r="K163" s="182"/>
      <c r="L163" s="183"/>
      <c r="M163" s="140" t="e">
        <f>M162</f>
        <v>#DIV/0!</v>
      </c>
    </row>
    <row r="164" spans="1:13" ht="7.5" customHeight="1">
      <c r="A164" s="116"/>
      <c r="B164" s="16"/>
      <c r="C164" s="117"/>
      <c r="D164" s="118"/>
      <c r="E164" s="117"/>
      <c r="F164" s="119"/>
      <c r="G164" s="117"/>
      <c r="H164" s="117"/>
      <c r="I164" s="119"/>
      <c r="J164" s="118"/>
      <c r="K164" s="118"/>
      <c r="L164" s="118"/>
      <c r="M164" s="120"/>
    </row>
    <row r="165" spans="1:13" ht="7.5" customHeight="1">
      <c r="A165" s="121"/>
      <c r="B165" s="4"/>
      <c r="C165" s="40"/>
      <c r="D165" s="41"/>
      <c r="E165" s="40"/>
      <c r="F165" s="39"/>
      <c r="G165" s="40"/>
      <c r="H165" s="40"/>
      <c r="I165" s="39"/>
      <c r="J165" s="41"/>
      <c r="K165" s="41"/>
      <c r="L165" s="41"/>
      <c r="M165" s="122"/>
    </row>
    <row r="166" spans="1:13" ht="13.5" customHeight="1">
      <c r="A166" s="59"/>
      <c r="B166" s="1"/>
      <c r="C166" s="2"/>
      <c r="D166" s="76" t="s">
        <v>70</v>
      </c>
      <c r="E166" s="20"/>
      <c r="F166" s="76"/>
      <c r="G166" s="20"/>
      <c r="H166" s="20"/>
      <c r="I166" s="77"/>
      <c r="J166" s="77"/>
      <c r="K166" s="78"/>
      <c r="L166" s="78"/>
      <c r="M166" s="141">
        <v>0</v>
      </c>
    </row>
    <row r="167" spans="1:13" ht="13.5" customHeight="1">
      <c r="A167" s="59"/>
      <c r="B167" s="49" t="s">
        <v>71</v>
      </c>
      <c r="C167" s="2" t="s">
        <v>102</v>
      </c>
      <c r="D167" s="104" t="s">
        <v>73</v>
      </c>
      <c r="E167" s="21"/>
      <c r="F167" s="47"/>
      <c r="G167" s="21"/>
      <c r="H167" s="190" t="s">
        <v>74</v>
      </c>
      <c r="I167" s="191"/>
      <c r="J167" s="68" t="s">
        <v>75</v>
      </c>
      <c r="K167" s="68" t="s">
        <v>76</v>
      </c>
      <c r="L167" s="99" t="s">
        <v>77</v>
      </c>
      <c r="M167" s="35"/>
    </row>
    <row r="168" spans="1:13" ht="13.5" customHeight="1">
      <c r="A168" s="59"/>
      <c r="B168" s="50" t="s">
        <v>78</v>
      </c>
      <c r="C168" s="2" t="s">
        <v>103</v>
      </c>
      <c r="D168" s="22"/>
      <c r="E168" s="23"/>
      <c r="F168" s="48"/>
      <c r="G168" s="23"/>
      <c r="H168" s="165" t="e">
        <f>M162</f>
        <v>#DIV/0!</v>
      </c>
      <c r="I168" s="185"/>
      <c r="J168" s="69" t="s">
        <v>75</v>
      </c>
      <c r="K168" s="132">
        <f>M46</f>
        <v>1.7825</v>
      </c>
      <c r="L168" s="67" t="s">
        <v>77</v>
      </c>
      <c r="M168" s="133" t="e">
        <f>H168*K168</f>
        <v>#DIV/0!</v>
      </c>
    </row>
    <row r="169" spans="1:13" ht="13.5" customHeight="1">
      <c r="A169" s="59"/>
      <c r="B169" s="51" t="s">
        <v>80</v>
      </c>
      <c r="C169" s="2" t="s">
        <v>104</v>
      </c>
      <c r="D169" s="104" t="s">
        <v>82</v>
      </c>
      <c r="E169" s="21"/>
      <c r="F169" s="47"/>
      <c r="G169" s="21"/>
      <c r="H169" s="190" t="s">
        <v>83</v>
      </c>
      <c r="I169" s="191"/>
      <c r="J169" s="70" t="s">
        <v>75</v>
      </c>
      <c r="K169" s="68" t="s">
        <v>84</v>
      </c>
      <c r="L169" s="99" t="s">
        <v>85</v>
      </c>
      <c r="M169" s="66"/>
    </row>
    <row r="170" spans="1:13" ht="13.5" customHeight="1">
      <c r="A170" s="59"/>
      <c r="B170" s="52" t="s">
        <v>86</v>
      </c>
      <c r="C170" s="2" t="s">
        <v>105</v>
      </c>
      <c r="D170" s="105"/>
      <c r="E170" s="23"/>
      <c r="F170" s="48"/>
      <c r="G170" s="23"/>
      <c r="H170" s="165">
        <f>H41</f>
        <v>1.7825</v>
      </c>
      <c r="I170" s="185"/>
      <c r="J170" s="69" t="s">
        <v>75</v>
      </c>
      <c r="K170" s="154">
        <f>M166</f>
        <v>0</v>
      </c>
      <c r="L170" s="67" t="s">
        <v>85</v>
      </c>
      <c r="M170" s="133">
        <f>H170*K170*2</f>
        <v>0</v>
      </c>
    </row>
    <row r="171" spans="1:13" ht="13.5" customHeight="1">
      <c r="A171" s="59"/>
      <c r="B171" s="53" t="s">
        <v>88</v>
      </c>
      <c r="C171" s="2" t="s">
        <v>106</v>
      </c>
      <c r="D171" s="104" t="s">
        <v>90</v>
      </c>
      <c r="E171" s="21"/>
      <c r="F171" s="107" t="s">
        <v>91</v>
      </c>
      <c r="G171" s="108" t="s">
        <v>16</v>
      </c>
      <c r="H171" s="186" t="s">
        <v>92</v>
      </c>
      <c r="I171" s="187"/>
      <c r="J171" s="107" t="s">
        <v>15</v>
      </c>
      <c r="K171" s="107" t="s">
        <v>93</v>
      </c>
      <c r="L171" s="109" t="s">
        <v>30</v>
      </c>
      <c r="M171" s="35"/>
    </row>
    <row r="172" spans="1:13" ht="13.5" customHeight="1">
      <c r="A172" s="59"/>
      <c r="B172" s="54" t="s">
        <v>94</v>
      </c>
      <c r="C172" s="2" t="s">
        <v>107</v>
      </c>
      <c r="D172" s="105"/>
      <c r="E172" s="23"/>
      <c r="F172" s="155" t="e">
        <f>M168</f>
        <v>#DIV/0!</v>
      </c>
      <c r="G172" s="110" t="s">
        <v>16</v>
      </c>
      <c r="H172" s="188">
        <f>M170</f>
        <v>0</v>
      </c>
      <c r="I172" s="189"/>
      <c r="J172" s="111" t="s">
        <v>15</v>
      </c>
      <c r="K172" s="155">
        <f>M46</f>
        <v>1.7825</v>
      </c>
      <c r="L172" s="112" t="s">
        <v>30</v>
      </c>
      <c r="M172" s="148" t="e">
        <f>(F172-H172)/K172</f>
        <v>#DIV/0!</v>
      </c>
    </row>
    <row r="173" spans="1:13" s="18" customFormat="1" ht="13.5" customHeight="1">
      <c r="A173" s="61"/>
      <c r="B173" s="55" t="s">
        <v>96</v>
      </c>
      <c r="C173" s="2" t="s">
        <v>97</v>
      </c>
      <c r="D173" s="106" t="s">
        <v>98</v>
      </c>
      <c r="E173" s="26"/>
      <c r="F173" s="24"/>
      <c r="G173" s="25"/>
      <c r="H173" s="25"/>
      <c r="I173" s="25"/>
      <c r="J173" s="26"/>
      <c r="K173" s="25"/>
      <c r="L173" s="26"/>
      <c r="M173" s="149" t="e">
        <f>IF(M172&lt;0,"A",IF(M172&lt;0.1,"B",IF(M172&lt;0.2,"C",IF(M172&lt;0.3,"D",IF(M172&lt;0.4,"E",IF(M172&lt;0.8,"F",IF(M172&gt;0.8,"G")))))))</f>
        <v>#DIV/0!</v>
      </c>
    </row>
    <row r="174" spans="1:13" s="18" customFormat="1" ht="7.5" customHeight="1">
      <c r="A174" s="83"/>
      <c r="B174" s="84"/>
      <c r="C174" s="84"/>
      <c r="D174" s="84"/>
      <c r="E174" s="84"/>
      <c r="F174" s="85"/>
      <c r="G174" s="85"/>
      <c r="H174" s="85"/>
      <c r="I174" s="85"/>
      <c r="J174" s="84"/>
      <c r="K174" s="84"/>
      <c r="L174" s="84"/>
      <c r="M174" s="43"/>
    </row>
    <row r="175" spans="1:13" ht="7.5" customHeight="1">
      <c r="A175" s="59"/>
      <c r="B175" s="38"/>
      <c r="C175" s="1"/>
      <c r="D175" s="13"/>
      <c r="E175" s="1"/>
      <c r="F175" s="44"/>
      <c r="G175" s="2"/>
      <c r="H175" s="2"/>
      <c r="I175" s="2"/>
      <c r="J175" s="2"/>
      <c r="K175" s="2"/>
      <c r="L175" s="2"/>
      <c r="M175" s="45"/>
    </row>
    <row r="176" spans="1:13" ht="15" customHeight="1">
      <c r="A176" s="63" t="s">
        <v>26</v>
      </c>
      <c r="B176" s="46" t="s">
        <v>27</v>
      </c>
      <c r="C176" s="37"/>
      <c r="D176" s="1"/>
      <c r="E176" s="1"/>
      <c r="F176" s="126" t="s">
        <v>112</v>
      </c>
      <c r="G176" s="64"/>
      <c r="H176" s="64"/>
      <c r="I176" s="163"/>
      <c r="J176" s="163"/>
      <c r="K176" s="163"/>
      <c r="L176" s="163"/>
      <c r="M176" s="164"/>
    </row>
    <row r="177" spans="1:13" ht="7.5" customHeight="1">
      <c r="A177" s="59"/>
      <c r="B177" s="38"/>
      <c r="C177" s="1"/>
      <c r="D177" s="13"/>
      <c r="E177" s="1"/>
      <c r="F177" s="44"/>
      <c r="G177" s="2"/>
      <c r="H177" s="2"/>
      <c r="I177" s="2"/>
      <c r="J177" s="2"/>
      <c r="K177" s="2"/>
      <c r="L177" s="2"/>
      <c r="M177" s="45"/>
    </row>
    <row r="178" spans="1:13" ht="15" customHeight="1">
      <c r="A178" s="63"/>
      <c r="C178" s="1"/>
      <c r="D178" s="1"/>
      <c r="E178" s="1"/>
      <c r="F178" s="17" t="s">
        <v>48</v>
      </c>
      <c r="G178" s="1"/>
      <c r="H178" s="1"/>
      <c r="I178" s="1"/>
      <c r="J178" s="1"/>
      <c r="K178" s="1"/>
      <c r="L178" s="1"/>
      <c r="M178" s="28"/>
    </row>
    <row r="179" spans="1:13" ht="7.5" customHeight="1">
      <c r="A179" s="59"/>
      <c r="B179" s="1"/>
      <c r="C179" s="1"/>
      <c r="D179" s="1"/>
      <c r="E179" s="1"/>
      <c r="F179" s="175"/>
      <c r="G179" s="175"/>
      <c r="H179" s="19"/>
      <c r="I179" s="19"/>
      <c r="J179" s="80"/>
      <c r="K179" s="80"/>
      <c r="L179" s="81"/>
      <c r="M179" s="29"/>
    </row>
    <row r="180" spans="1:13" ht="13.5" customHeight="1">
      <c r="A180" s="59"/>
      <c r="B180" s="17"/>
      <c r="C180" s="1"/>
      <c r="D180" s="1"/>
      <c r="E180" s="1"/>
      <c r="F180" s="194" t="s">
        <v>49</v>
      </c>
      <c r="G180" s="195"/>
      <c r="H180" s="176" t="s">
        <v>50</v>
      </c>
      <c r="I180" s="177"/>
      <c r="J180" s="113"/>
      <c r="K180" s="11" t="s">
        <v>51</v>
      </c>
      <c r="L180" s="91"/>
      <c r="M180" s="79"/>
    </row>
    <row r="181" spans="1:13" ht="13.5" customHeight="1">
      <c r="A181" s="59"/>
      <c r="B181" s="1"/>
      <c r="C181" s="1"/>
      <c r="D181" s="1"/>
      <c r="E181" s="1"/>
      <c r="F181" s="180"/>
      <c r="G181" s="181"/>
      <c r="H181" s="167" t="s">
        <v>52</v>
      </c>
      <c r="I181" s="168"/>
      <c r="J181" s="92" t="s">
        <v>45</v>
      </c>
      <c r="K181" s="92" t="s">
        <v>53</v>
      </c>
      <c r="L181" s="93" t="s">
        <v>30</v>
      </c>
      <c r="M181" s="34"/>
    </row>
    <row r="182" spans="1:13" ht="13.5" customHeight="1">
      <c r="A182" s="59"/>
      <c r="B182" s="1"/>
      <c r="C182" s="1"/>
      <c r="D182" s="1"/>
      <c r="E182" s="1"/>
      <c r="F182" s="170"/>
      <c r="G182" s="171"/>
      <c r="H182" s="165">
        <f>H38</f>
        <v>0</v>
      </c>
      <c r="I182" s="166"/>
      <c r="J182" s="9" t="s">
        <v>45</v>
      </c>
      <c r="K182" s="132" t="e">
        <f>K38</f>
        <v>#DIV/0!</v>
      </c>
      <c r="L182" s="71" t="s">
        <v>30</v>
      </c>
      <c r="M182" s="133" t="e">
        <f>H182*K182</f>
        <v>#DIV/0!</v>
      </c>
    </row>
    <row r="183" spans="1:13" ht="13.5" customHeight="1">
      <c r="A183" s="59"/>
      <c r="B183" s="1"/>
      <c r="C183" s="1"/>
      <c r="D183" s="1"/>
      <c r="E183" s="1"/>
      <c r="F183" s="178" t="s">
        <v>54</v>
      </c>
      <c r="G183" s="179"/>
      <c r="H183" s="196" t="s">
        <v>55</v>
      </c>
      <c r="I183" s="197"/>
      <c r="J183" s="114" t="s">
        <v>45</v>
      </c>
      <c r="K183" s="114" t="s">
        <v>56</v>
      </c>
      <c r="L183" s="95" t="s">
        <v>30</v>
      </c>
      <c r="M183" s="96"/>
    </row>
    <row r="184" spans="1:13" ht="13.5" customHeight="1">
      <c r="A184" s="59"/>
      <c r="B184" s="1"/>
      <c r="C184" s="1"/>
      <c r="D184" s="1"/>
      <c r="E184" s="1"/>
      <c r="F184" s="180"/>
      <c r="G184" s="181"/>
      <c r="H184" s="167" t="s">
        <v>57</v>
      </c>
      <c r="I184" s="168"/>
      <c r="J184" s="92" t="s">
        <v>45</v>
      </c>
      <c r="K184" s="92" t="s">
        <v>58</v>
      </c>
      <c r="L184" s="93" t="s">
        <v>30</v>
      </c>
      <c r="M184" s="97"/>
    </row>
    <row r="185" spans="1:13" ht="13.5" customHeight="1">
      <c r="A185" s="59"/>
      <c r="B185" s="1"/>
      <c r="C185" s="1"/>
      <c r="D185" s="1"/>
      <c r="E185" s="1"/>
      <c r="F185" s="170"/>
      <c r="G185" s="171"/>
      <c r="H185" s="165">
        <f>H41</f>
        <v>1.7825</v>
      </c>
      <c r="I185" s="166"/>
      <c r="J185" s="11" t="s">
        <v>45</v>
      </c>
      <c r="K185" s="134">
        <v>0</v>
      </c>
      <c r="L185" s="161" t="s">
        <v>30</v>
      </c>
      <c r="M185" s="135">
        <f>H185*K185</f>
        <v>0</v>
      </c>
    </row>
    <row r="186" spans="1:13" ht="13.5" customHeight="1">
      <c r="A186" s="59"/>
      <c r="B186" s="1"/>
      <c r="C186" s="1"/>
      <c r="D186" s="1"/>
      <c r="E186" s="1"/>
      <c r="F186" s="178" t="s">
        <v>59</v>
      </c>
      <c r="G186" s="179"/>
      <c r="H186" s="176" t="s">
        <v>60</v>
      </c>
      <c r="I186" s="177"/>
      <c r="J186" s="94" t="s">
        <v>45</v>
      </c>
      <c r="K186" s="123" t="s">
        <v>108</v>
      </c>
      <c r="L186" s="98" t="s">
        <v>30</v>
      </c>
      <c r="M186" s="33"/>
    </row>
    <row r="187" spans="1:13" ht="13.5" customHeight="1">
      <c r="A187" s="59"/>
      <c r="B187" s="1"/>
      <c r="C187" s="1"/>
      <c r="D187" s="1"/>
      <c r="E187" s="1"/>
      <c r="F187" s="180"/>
      <c r="G187" s="181"/>
      <c r="H187" s="167" t="s">
        <v>61</v>
      </c>
      <c r="I187" s="168"/>
      <c r="J187" s="92" t="s">
        <v>45</v>
      </c>
      <c r="K187" s="124" t="s">
        <v>109</v>
      </c>
      <c r="L187" s="93" t="s">
        <v>30</v>
      </c>
      <c r="M187" s="34"/>
    </row>
    <row r="188" spans="1:13" ht="13.5" customHeight="1">
      <c r="A188" s="59"/>
      <c r="B188" s="1"/>
      <c r="C188" s="1"/>
      <c r="D188" s="1"/>
      <c r="E188" s="1"/>
      <c r="F188" s="170"/>
      <c r="G188" s="171"/>
      <c r="H188" s="165">
        <f>H44</f>
        <v>7.699999999999999</v>
      </c>
      <c r="I188" s="166"/>
      <c r="J188" s="9" t="s">
        <v>45</v>
      </c>
      <c r="K188" s="136">
        <v>0</v>
      </c>
      <c r="L188" s="153" t="s">
        <v>30</v>
      </c>
      <c r="M188" s="133">
        <f>H188*K188</f>
        <v>0</v>
      </c>
    </row>
    <row r="189" spans="1:13" ht="13.5" customHeight="1">
      <c r="A189" s="59"/>
      <c r="B189" s="13" t="s">
        <v>62</v>
      </c>
      <c r="C189" s="1"/>
      <c r="D189" s="150">
        <f>D45</f>
        <v>0</v>
      </c>
      <c r="E189" s="13" t="s">
        <v>46</v>
      </c>
      <c r="F189" s="184"/>
      <c r="G189" s="169"/>
      <c r="H189" s="169"/>
      <c r="I189" s="169"/>
      <c r="J189" s="87"/>
      <c r="K189" s="87" t="s">
        <v>63</v>
      </c>
      <c r="L189" s="90"/>
      <c r="M189" s="137" t="e">
        <f>SUM(M182:M188)</f>
        <v>#DIV/0!</v>
      </c>
    </row>
    <row r="190" spans="1:13" ht="13.5" customHeight="1">
      <c r="A190" s="59"/>
      <c r="B190" s="13" t="s">
        <v>64</v>
      </c>
      <c r="C190" s="1"/>
      <c r="D190" s="151">
        <f>D46</f>
        <v>0</v>
      </c>
      <c r="E190" s="13" t="s">
        <v>46</v>
      </c>
      <c r="F190" s="170"/>
      <c r="G190" s="172"/>
      <c r="H190" s="75"/>
      <c r="I190" s="19"/>
      <c r="K190" s="81" t="s">
        <v>65</v>
      </c>
      <c r="L190" s="89"/>
      <c r="M190" s="138">
        <f>1.15*1.55</f>
        <v>1.7825</v>
      </c>
    </row>
    <row r="191" spans="1:13" ht="13.5" customHeight="1">
      <c r="A191" s="59"/>
      <c r="B191" s="13" t="s">
        <v>66</v>
      </c>
      <c r="C191" s="1"/>
      <c r="D191" s="151">
        <f>D47</f>
        <v>0</v>
      </c>
      <c r="E191" s="13" t="s">
        <v>46</v>
      </c>
      <c r="F191" s="173" t="s">
        <v>67</v>
      </c>
      <c r="G191" s="174"/>
      <c r="H191" s="174"/>
      <c r="I191" s="174"/>
      <c r="J191" s="174"/>
      <c r="K191" s="182"/>
      <c r="L191" s="183"/>
      <c r="M191" s="139" t="e">
        <f>M189/M190</f>
        <v>#DIV/0!</v>
      </c>
    </row>
    <row r="192" spans="1:13" ht="13.5" customHeight="1">
      <c r="A192" s="59"/>
      <c r="B192" s="13" t="s">
        <v>68</v>
      </c>
      <c r="C192" s="1"/>
      <c r="D192" s="152">
        <f>D48</f>
        <v>0</v>
      </c>
      <c r="E192" s="13" t="s">
        <v>46</v>
      </c>
      <c r="F192" s="173" t="s">
        <v>69</v>
      </c>
      <c r="G192" s="174"/>
      <c r="H192" s="174"/>
      <c r="I192" s="174"/>
      <c r="J192" s="174"/>
      <c r="K192" s="182"/>
      <c r="L192" s="183"/>
      <c r="M192" s="140" t="e">
        <f>M191</f>
        <v>#DIV/0!</v>
      </c>
    </row>
    <row r="193" spans="1:13" ht="7.5" customHeight="1">
      <c r="A193" s="116"/>
      <c r="B193" s="16"/>
      <c r="C193" s="117"/>
      <c r="D193" s="118"/>
      <c r="E193" s="117"/>
      <c r="F193" s="119"/>
      <c r="G193" s="117"/>
      <c r="H193" s="117"/>
      <c r="I193" s="119"/>
      <c r="J193" s="118"/>
      <c r="K193" s="118"/>
      <c r="L193" s="118"/>
      <c r="M193" s="120"/>
    </row>
    <row r="194" spans="1:13" ht="7.5" customHeight="1">
      <c r="A194" s="121"/>
      <c r="B194" s="4"/>
      <c r="C194" s="40"/>
      <c r="D194" s="41"/>
      <c r="E194" s="40"/>
      <c r="F194" s="39"/>
      <c r="G194" s="40"/>
      <c r="H194" s="40"/>
      <c r="I194" s="39"/>
      <c r="J194" s="41"/>
      <c r="K194" s="41"/>
      <c r="L194" s="41"/>
      <c r="M194" s="122"/>
    </row>
    <row r="195" spans="1:13" ht="13.5" customHeight="1">
      <c r="A195" s="59"/>
      <c r="B195" s="1"/>
      <c r="C195" s="2"/>
      <c r="D195" s="76" t="s">
        <v>70</v>
      </c>
      <c r="E195" s="20"/>
      <c r="F195" s="76"/>
      <c r="G195" s="20"/>
      <c r="H195" s="20"/>
      <c r="I195" s="77"/>
      <c r="J195" s="77"/>
      <c r="K195" s="78"/>
      <c r="L195" s="78"/>
      <c r="M195" s="141">
        <v>0</v>
      </c>
    </row>
    <row r="196" spans="1:13" ht="13.5" customHeight="1">
      <c r="A196" s="59"/>
      <c r="B196" s="49" t="s">
        <v>71</v>
      </c>
      <c r="C196" s="2" t="s">
        <v>102</v>
      </c>
      <c r="D196" s="104" t="s">
        <v>73</v>
      </c>
      <c r="E196" s="21"/>
      <c r="F196" s="47"/>
      <c r="G196" s="21"/>
      <c r="H196" s="190" t="s">
        <v>74</v>
      </c>
      <c r="I196" s="191"/>
      <c r="J196" s="68" t="s">
        <v>75</v>
      </c>
      <c r="K196" s="68" t="s">
        <v>76</v>
      </c>
      <c r="L196" s="99" t="s">
        <v>77</v>
      </c>
      <c r="M196" s="35"/>
    </row>
    <row r="197" spans="1:13" ht="13.5" customHeight="1">
      <c r="A197" s="59"/>
      <c r="B197" s="50" t="s">
        <v>78</v>
      </c>
      <c r="C197" s="2" t="s">
        <v>103</v>
      </c>
      <c r="D197" s="22"/>
      <c r="E197" s="23"/>
      <c r="F197" s="48"/>
      <c r="G197" s="23"/>
      <c r="H197" s="165" t="e">
        <f>M191</f>
        <v>#DIV/0!</v>
      </c>
      <c r="I197" s="185"/>
      <c r="J197" s="69" t="s">
        <v>75</v>
      </c>
      <c r="K197" s="132">
        <f>M46</f>
        <v>1.7825</v>
      </c>
      <c r="L197" s="67" t="s">
        <v>77</v>
      </c>
      <c r="M197" s="133" t="e">
        <f>H197*K197</f>
        <v>#DIV/0!</v>
      </c>
    </row>
    <row r="198" spans="1:13" ht="13.5" customHeight="1">
      <c r="A198" s="59"/>
      <c r="B198" s="51" t="s">
        <v>80</v>
      </c>
      <c r="C198" s="2" t="s">
        <v>104</v>
      </c>
      <c r="D198" s="104" t="s">
        <v>82</v>
      </c>
      <c r="E198" s="21"/>
      <c r="F198" s="47"/>
      <c r="G198" s="21"/>
      <c r="H198" s="190" t="s">
        <v>83</v>
      </c>
      <c r="I198" s="191"/>
      <c r="J198" s="70" t="s">
        <v>75</v>
      </c>
      <c r="K198" s="68" t="s">
        <v>84</v>
      </c>
      <c r="L198" s="99" t="s">
        <v>85</v>
      </c>
      <c r="M198" s="66"/>
    </row>
    <row r="199" spans="1:13" ht="13.5" customHeight="1">
      <c r="A199" s="59"/>
      <c r="B199" s="52" t="s">
        <v>86</v>
      </c>
      <c r="C199" s="2" t="s">
        <v>105</v>
      </c>
      <c r="D199" s="105"/>
      <c r="E199" s="23"/>
      <c r="F199" s="48"/>
      <c r="G199" s="23"/>
      <c r="H199" s="165">
        <f>H41</f>
        <v>1.7825</v>
      </c>
      <c r="I199" s="185"/>
      <c r="J199" s="69" t="s">
        <v>75</v>
      </c>
      <c r="K199" s="154">
        <f>M195</f>
        <v>0</v>
      </c>
      <c r="L199" s="67" t="s">
        <v>85</v>
      </c>
      <c r="M199" s="133">
        <f>H199*K199*2</f>
        <v>0</v>
      </c>
    </row>
    <row r="200" spans="1:13" ht="13.5" customHeight="1">
      <c r="A200" s="59"/>
      <c r="B200" s="53" t="s">
        <v>88</v>
      </c>
      <c r="C200" s="2" t="s">
        <v>106</v>
      </c>
      <c r="D200" s="104" t="s">
        <v>90</v>
      </c>
      <c r="E200" s="21"/>
      <c r="F200" s="107" t="s">
        <v>91</v>
      </c>
      <c r="G200" s="108" t="s">
        <v>16</v>
      </c>
      <c r="H200" s="186" t="s">
        <v>92</v>
      </c>
      <c r="I200" s="187"/>
      <c r="J200" s="107" t="s">
        <v>15</v>
      </c>
      <c r="K200" s="107" t="s">
        <v>93</v>
      </c>
      <c r="L200" s="109" t="s">
        <v>30</v>
      </c>
      <c r="M200" s="35"/>
    </row>
    <row r="201" spans="1:13" ht="13.5" customHeight="1">
      <c r="A201" s="59"/>
      <c r="B201" s="54" t="s">
        <v>94</v>
      </c>
      <c r="C201" s="2" t="s">
        <v>107</v>
      </c>
      <c r="D201" s="105"/>
      <c r="E201" s="23"/>
      <c r="F201" s="155" t="e">
        <f>M197</f>
        <v>#DIV/0!</v>
      </c>
      <c r="G201" s="110" t="s">
        <v>16</v>
      </c>
      <c r="H201" s="188">
        <f>M199</f>
        <v>0</v>
      </c>
      <c r="I201" s="189"/>
      <c r="J201" s="111" t="s">
        <v>15</v>
      </c>
      <c r="K201" s="155">
        <f>M46</f>
        <v>1.7825</v>
      </c>
      <c r="L201" s="112" t="s">
        <v>30</v>
      </c>
      <c r="M201" s="148" t="e">
        <f>(F201-H201)/K201</f>
        <v>#DIV/0!</v>
      </c>
    </row>
    <row r="202" spans="1:13" s="18" customFormat="1" ht="13.5" customHeight="1">
      <c r="A202" s="61"/>
      <c r="B202" s="55" t="s">
        <v>96</v>
      </c>
      <c r="C202" s="2" t="s">
        <v>97</v>
      </c>
      <c r="D202" s="106" t="s">
        <v>98</v>
      </c>
      <c r="E202" s="26"/>
      <c r="F202" s="24"/>
      <c r="G202" s="25"/>
      <c r="H202" s="25"/>
      <c r="I202" s="25"/>
      <c r="J202" s="26"/>
      <c r="K202" s="25"/>
      <c r="L202" s="26"/>
      <c r="M202" s="149" t="e">
        <f>IF(M201&lt;0,"A",IF(M201&lt;0.1,"B",IF(M201&lt;0.2,"C",IF(M201&lt;0.3,"D",IF(M201&lt;0.4,"E",IF(M201&lt;0.8,"F",IF(M201&gt;0.8,"G")))))))</f>
        <v>#DIV/0!</v>
      </c>
    </row>
    <row r="203" spans="1:13" s="18" customFormat="1" ht="7.5" customHeight="1" thickBot="1">
      <c r="A203" s="83"/>
      <c r="B203" s="84"/>
      <c r="C203" s="84"/>
      <c r="D203" s="84"/>
      <c r="E203" s="84"/>
      <c r="F203" s="85"/>
      <c r="G203" s="85"/>
      <c r="H203" s="85"/>
      <c r="I203" s="85"/>
      <c r="J203" s="84"/>
      <c r="K203" s="84"/>
      <c r="L203" s="84"/>
      <c r="M203" s="43"/>
    </row>
    <row r="204" spans="1:13" s="18" customFormat="1" ht="13.5" customHeight="1" hidden="1">
      <c r="A204" s="61"/>
      <c r="B204" s="13" t="s">
        <v>12</v>
      </c>
      <c r="C204" s="17"/>
      <c r="D204" s="17"/>
      <c r="E204" s="17"/>
      <c r="F204" s="15"/>
      <c r="G204" s="15"/>
      <c r="H204" s="15"/>
      <c r="I204" s="15"/>
      <c r="J204" s="17"/>
      <c r="K204" s="17"/>
      <c r="L204" s="17"/>
      <c r="M204" s="42"/>
    </row>
    <row r="205" spans="1:13" s="18" customFormat="1" ht="13.5" customHeight="1" hidden="1">
      <c r="A205" s="61"/>
      <c r="B205" s="13" t="s">
        <v>13</v>
      </c>
      <c r="C205" s="17"/>
      <c r="D205" s="17"/>
      <c r="E205" s="17"/>
      <c r="F205" s="15"/>
      <c r="G205" s="15"/>
      <c r="H205" s="15"/>
      <c r="I205" s="15"/>
      <c r="J205" s="17"/>
      <c r="K205" s="17"/>
      <c r="L205" s="17"/>
      <c r="M205" s="42"/>
    </row>
    <row r="206" spans="1:13" s="18" customFormat="1" ht="13.5" customHeight="1" hidden="1">
      <c r="A206" s="61"/>
      <c r="B206" s="13" t="s">
        <v>19</v>
      </c>
      <c r="C206" s="17"/>
      <c r="D206" s="17"/>
      <c r="E206" s="17"/>
      <c r="F206" s="15"/>
      <c r="G206" s="15"/>
      <c r="H206" s="15"/>
      <c r="I206" s="15"/>
      <c r="J206" s="17"/>
      <c r="K206" s="17"/>
      <c r="L206" s="17"/>
      <c r="M206" s="42"/>
    </row>
    <row r="207" spans="1:13" s="18" customFormat="1" ht="3.75" customHeight="1">
      <c r="A207" s="61"/>
      <c r="B207" s="17"/>
      <c r="C207" s="17"/>
      <c r="D207" s="17"/>
      <c r="E207" s="17"/>
      <c r="F207" s="15"/>
      <c r="G207" s="15"/>
      <c r="H207" s="15"/>
      <c r="I207" s="15"/>
      <c r="J207" s="17"/>
      <c r="K207" s="17"/>
      <c r="L207" s="17"/>
      <c r="M207" s="42"/>
    </row>
    <row r="208" spans="1:13" s="18" customFormat="1" ht="13.5" customHeight="1">
      <c r="A208" s="115" t="s">
        <v>31</v>
      </c>
      <c r="B208" s="13" t="s">
        <v>101</v>
      </c>
      <c r="C208" s="17"/>
      <c r="D208" s="17"/>
      <c r="E208" s="17"/>
      <c r="F208" s="15"/>
      <c r="G208" s="15"/>
      <c r="H208" s="15"/>
      <c r="I208" s="15"/>
      <c r="J208" s="17"/>
      <c r="K208" s="17"/>
      <c r="L208" s="17"/>
      <c r="M208" s="42"/>
    </row>
    <row r="209" spans="1:13" s="18" customFormat="1" ht="13.5" customHeight="1">
      <c r="A209" s="115" t="s">
        <v>32</v>
      </c>
      <c r="B209" s="13" t="s">
        <v>99</v>
      </c>
      <c r="C209" s="17"/>
      <c r="D209" s="17"/>
      <c r="E209" s="17"/>
      <c r="F209" s="15"/>
      <c r="G209" s="15"/>
      <c r="H209" s="15"/>
      <c r="I209" s="15"/>
      <c r="J209" s="17"/>
      <c r="K209" s="17"/>
      <c r="L209" s="17"/>
      <c r="M209" s="42"/>
    </row>
    <row r="210" spans="1:13" s="18" customFormat="1" ht="13.5" customHeight="1">
      <c r="A210" s="115" t="s">
        <v>33</v>
      </c>
      <c r="B210" s="13" t="s">
        <v>100</v>
      </c>
      <c r="C210" s="17"/>
      <c r="D210" s="17"/>
      <c r="E210" s="17"/>
      <c r="F210" s="15"/>
      <c r="G210" s="15"/>
      <c r="H210" s="15"/>
      <c r="I210" s="15"/>
      <c r="J210" s="17"/>
      <c r="K210" s="17"/>
      <c r="L210" s="17"/>
      <c r="M210" s="42"/>
    </row>
    <row r="211" spans="1:13" ht="3.75" customHeight="1">
      <c r="A211" s="60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36"/>
    </row>
    <row r="212" spans="1:13" ht="7.5" customHeight="1">
      <c r="A212" s="8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5.75" thickBot="1">
      <c r="A213" s="162" t="s">
        <v>43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1:13" ht="7.5" customHeight="1">
      <c r="A214" s="5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28"/>
    </row>
    <row r="215" spans="1:13" ht="16.5" customHeight="1">
      <c r="A215" s="59"/>
      <c r="B215" s="125" t="s">
        <v>110</v>
      </c>
      <c r="C215" s="192">
        <f>C4</f>
        <v>0</v>
      </c>
      <c r="D215" s="192"/>
      <c r="E215" s="192"/>
      <c r="F215" s="192"/>
      <c r="G215" s="192"/>
      <c r="H215" s="192"/>
      <c r="I215" s="192"/>
      <c r="J215" s="192"/>
      <c r="K215" s="192"/>
      <c r="L215" s="192"/>
      <c r="M215" s="193"/>
    </row>
    <row r="216" spans="1:13" ht="7.5" customHeight="1">
      <c r="A216" s="5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28"/>
    </row>
    <row r="217" spans="1:13" ht="16.5" customHeight="1">
      <c r="A217" s="59"/>
      <c r="B217" s="125" t="s">
        <v>110</v>
      </c>
      <c r="C217" s="192">
        <f>C10</f>
        <v>0</v>
      </c>
      <c r="D217" s="192"/>
      <c r="E217" s="192"/>
      <c r="F217" s="192"/>
      <c r="G217" s="192"/>
      <c r="H217" s="192"/>
      <c r="I217" s="192"/>
      <c r="J217" s="192"/>
      <c r="K217" s="192"/>
      <c r="L217" s="192"/>
      <c r="M217" s="193"/>
    </row>
    <row r="218" spans="1:13" ht="7.5" customHeight="1" thickBot="1">
      <c r="A218" s="60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36"/>
    </row>
    <row r="219" spans="1:13" ht="7.5" customHeight="1">
      <c r="A219" s="5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28"/>
    </row>
    <row r="220" spans="1:13" ht="15" customHeight="1">
      <c r="A220" s="63" t="s">
        <v>41</v>
      </c>
      <c r="B220" s="46" t="s">
        <v>42</v>
      </c>
      <c r="C220" s="37"/>
      <c r="D220" s="1"/>
      <c r="E220" s="1"/>
      <c r="F220" s="126" t="s">
        <v>112</v>
      </c>
      <c r="G220" s="64"/>
      <c r="H220" s="64"/>
      <c r="I220" s="163"/>
      <c r="J220" s="163"/>
      <c r="K220" s="163"/>
      <c r="L220" s="163"/>
      <c r="M220" s="164"/>
    </row>
    <row r="221" spans="1:13" ht="7.5" customHeight="1">
      <c r="A221" s="59"/>
      <c r="B221" s="38"/>
      <c r="C221" s="1"/>
      <c r="D221" s="13"/>
      <c r="E221" s="1"/>
      <c r="F221" s="44"/>
      <c r="G221" s="2"/>
      <c r="H221" s="2"/>
      <c r="I221" s="2"/>
      <c r="J221" s="2"/>
      <c r="K221" s="2"/>
      <c r="L221" s="2"/>
      <c r="M221" s="45"/>
    </row>
    <row r="222" spans="1:13" ht="15" customHeight="1">
      <c r="A222" s="63"/>
      <c r="C222" s="1"/>
      <c r="D222" s="1"/>
      <c r="E222" s="1"/>
      <c r="F222" s="17" t="s">
        <v>48</v>
      </c>
      <c r="G222" s="1"/>
      <c r="H222" s="1"/>
      <c r="I222" s="1"/>
      <c r="J222" s="1"/>
      <c r="K222" s="1"/>
      <c r="L222" s="1"/>
      <c r="M222" s="28"/>
    </row>
    <row r="223" spans="1:13" ht="7.5" customHeight="1">
      <c r="A223" s="59"/>
      <c r="B223" s="1"/>
      <c r="C223" s="1"/>
      <c r="D223" s="1"/>
      <c r="E223" s="1"/>
      <c r="F223" s="175"/>
      <c r="G223" s="175"/>
      <c r="H223" s="19"/>
      <c r="I223" s="19"/>
      <c r="J223" s="80"/>
      <c r="K223" s="80"/>
      <c r="L223" s="81"/>
      <c r="M223" s="29"/>
    </row>
    <row r="224" spans="1:13" ht="13.5" customHeight="1">
      <c r="A224" s="59"/>
      <c r="B224" s="17"/>
      <c r="C224" s="1"/>
      <c r="D224" s="1"/>
      <c r="E224" s="1"/>
      <c r="F224" s="194" t="s">
        <v>49</v>
      </c>
      <c r="G224" s="195"/>
      <c r="H224" s="176" t="s">
        <v>50</v>
      </c>
      <c r="I224" s="177"/>
      <c r="J224" s="113"/>
      <c r="K224" s="11" t="s">
        <v>51</v>
      </c>
      <c r="L224" s="91"/>
      <c r="M224" s="79"/>
    </row>
    <row r="225" spans="1:13" ht="13.5" customHeight="1">
      <c r="A225" s="59"/>
      <c r="B225" s="1"/>
      <c r="C225" s="1"/>
      <c r="D225" s="1"/>
      <c r="E225" s="1"/>
      <c r="F225" s="180"/>
      <c r="G225" s="181"/>
      <c r="H225" s="167" t="s">
        <v>52</v>
      </c>
      <c r="I225" s="168"/>
      <c r="J225" s="92" t="s">
        <v>45</v>
      </c>
      <c r="K225" s="92" t="s">
        <v>53</v>
      </c>
      <c r="L225" s="93" t="s">
        <v>30</v>
      </c>
      <c r="M225" s="34"/>
    </row>
    <row r="226" spans="1:13" ht="13.5" customHeight="1">
      <c r="A226" s="59"/>
      <c r="B226" s="1"/>
      <c r="C226" s="1"/>
      <c r="D226" s="1"/>
      <c r="E226" s="1"/>
      <c r="F226" s="170"/>
      <c r="G226" s="171"/>
      <c r="H226" s="165">
        <f>H38</f>
        <v>0</v>
      </c>
      <c r="I226" s="166"/>
      <c r="J226" s="9" t="s">
        <v>45</v>
      </c>
      <c r="K226" s="132" t="e">
        <f>K38</f>
        <v>#DIV/0!</v>
      </c>
      <c r="L226" s="71" t="s">
        <v>30</v>
      </c>
      <c r="M226" s="133" t="e">
        <f>H226*K226</f>
        <v>#DIV/0!</v>
      </c>
    </row>
    <row r="227" spans="1:13" ht="13.5" customHeight="1">
      <c r="A227" s="59"/>
      <c r="B227" s="1"/>
      <c r="C227" s="1"/>
      <c r="D227" s="1"/>
      <c r="E227" s="1"/>
      <c r="F227" s="178" t="s">
        <v>54</v>
      </c>
      <c r="G227" s="179"/>
      <c r="H227" s="196" t="s">
        <v>55</v>
      </c>
      <c r="I227" s="197"/>
      <c r="J227" s="114" t="s">
        <v>45</v>
      </c>
      <c r="K227" s="114" t="s">
        <v>56</v>
      </c>
      <c r="L227" s="95" t="s">
        <v>30</v>
      </c>
      <c r="M227" s="96"/>
    </row>
    <row r="228" spans="1:13" ht="13.5" customHeight="1">
      <c r="A228" s="59"/>
      <c r="B228" s="1"/>
      <c r="C228" s="1"/>
      <c r="D228" s="1"/>
      <c r="E228" s="1"/>
      <c r="F228" s="180"/>
      <c r="G228" s="181"/>
      <c r="H228" s="167" t="s">
        <v>57</v>
      </c>
      <c r="I228" s="168"/>
      <c r="J228" s="92" t="s">
        <v>45</v>
      </c>
      <c r="K228" s="92" t="s">
        <v>58</v>
      </c>
      <c r="L228" s="93" t="s">
        <v>30</v>
      </c>
      <c r="M228" s="97"/>
    </row>
    <row r="229" spans="1:13" ht="13.5" customHeight="1">
      <c r="A229" s="59"/>
      <c r="B229" s="1"/>
      <c r="C229" s="1"/>
      <c r="D229" s="1"/>
      <c r="E229" s="1"/>
      <c r="F229" s="170"/>
      <c r="G229" s="171"/>
      <c r="H229" s="165">
        <f>H41</f>
        <v>1.7825</v>
      </c>
      <c r="I229" s="166"/>
      <c r="J229" s="11" t="s">
        <v>45</v>
      </c>
      <c r="K229" s="134">
        <v>0</v>
      </c>
      <c r="L229" s="161" t="s">
        <v>30</v>
      </c>
      <c r="M229" s="135">
        <f>H229*K229</f>
        <v>0</v>
      </c>
    </row>
    <row r="230" spans="1:13" ht="13.5" customHeight="1">
      <c r="A230" s="59"/>
      <c r="B230" s="1"/>
      <c r="C230" s="1"/>
      <c r="D230" s="1"/>
      <c r="E230" s="1"/>
      <c r="F230" s="178" t="s">
        <v>59</v>
      </c>
      <c r="G230" s="179"/>
      <c r="H230" s="176" t="s">
        <v>60</v>
      </c>
      <c r="I230" s="177"/>
      <c r="J230" s="94" t="s">
        <v>45</v>
      </c>
      <c r="K230" s="123" t="s">
        <v>108</v>
      </c>
      <c r="L230" s="98" t="s">
        <v>30</v>
      </c>
      <c r="M230" s="33"/>
    </row>
    <row r="231" spans="1:13" ht="13.5" customHeight="1">
      <c r="A231" s="59"/>
      <c r="B231" s="1"/>
      <c r="C231" s="1"/>
      <c r="D231" s="1"/>
      <c r="E231" s="1"/>
      <c r="F231" s="180"/>
      <c r="G231" s="181"/>
      <c r="H231" s="167" t="s">
        <v>61</v>
      </c>
      <c r="I231" s="168"/>
      <c r="J231" s="92" t="s">
        <v>45</v>
      </c>
      <c r="K231" s="124" t="s">
        <v>109</v>
      </c>
      <c r="L231" s="93" t="s">
        <v>30</v>
      </c>
      <c r="M231" s="34"/>
    </row>
    <row r="232" spans="1:13" ht="13.5" customHeight="1">
      <c r="A232" s="59"/>
      <c r="B232" s="1"/>
      <c r="C232" s="1"/>
      <c r="D232" s="1"/>
      <c r="E232" s="1"/>
      <c r="F232" s="170"/>
      <c r="G232" s="171"/>
      <c r="H232" s="165">
        <f>H44</f>
        <v>7.699999999999999</v>
      </c>
      <c r="I232" s="166"/>
      <c r="J232" s="9" t="s">
        <v>45</v>
      </c>
      <c r="K232" s="136">
        <v>0</v>
      </c>
      <c r="L232" s="153" t="s">
        <v>30</v>
      </c>
      <c r="M232" s="133">
        <f>H232*K232</f>
        <v>0</v>
      </c>
    </row>
    <row r="233" spans="1:13" ht="13.5" customHeight="1">
      <c r="A233" s="59"/>
      <c r="B233" s="13" t="s">
        <v>62</v>
      </c>
      <c r="C233" s="1"/>
      <c r="D233" s="150">
        <f>D45</f>
        <v>0</v>
      </c>
      <c r="E233" s="13" t="s">
        <v>46</v>
      </c>
      <c r="F233" s="184"/>
      <c r="G233" s="169"/>
      <c r="H233" s="169"/>
      <c r="I233" s="169"/>
      <c r="J233" s="87"/>
      <c r="K233" s="87" t="s">
        <v>63</v>
      </c>
      <c r="L233" s="90"/>
      <c r="M233" s="137" t="e">
        <f>SUM(M226:M232)</f>
        <v>#DIV/0!</v>
      </c>
    </row>
    <row r="234" spans="1:13" ht="13.5" customHeight="1">
      <c r="A234" s="59"/>
      <c r="B234" s="13" t="s">
        <v>64</v>
      </c>
      <c r="C234" s="1"/>
      <c r="D234" s="151">
        <f>D46</f>
        <v>0</v>
      </c>
      <c r="E234" s="13" t="s">
        <v>46</v>
      </c>
      <c r="F234" s="170"/>
      <c r="G234" s="172"/>
      <c r="H234" s="75"/>
      <c r="I234" s="19"/>
      <c r="K234" s="81" t="s">
        <v>65</v>
      </c>
      <c r="L234" s="89"/>
      <c r="M234" s="138">
        <f>1.15*1.55</f>
        <v>1.7825</v>
      </c>
    </row>
    <row r="235" spans="1:13" ht="13.5" customHeight="1">
      <c r="A235" s="59"/>
      <c r="B235" s="13" t="s">
        <v>66</v>
      </c>
      <c r="C235" s="1"/>
      <c r="D235" s="151">
        <f>D47</f>
        <v>0</v>
      </c>
      <c r="E235" s="13" t="s">
        <v>46</v>
      </c>
      <c r="F235" s="173" t="s">
        <v>67</v>
      </c>
      <c r="G235" s="174"/>
      <c r="H235" s="174"/>
      <c r="I235" s="174"/>
      <c r="J235" s="174"/>
      <c r="K235" s="182"/>
      <c r="L235" s="183"/>
      <c r="M235" s="139" t="e">
        <f>M233/M234</f>
        <v>#DIV/0!</v>
      </c>
    </row>
    <row r="236" spans="1:13" ht="13.5" customHeight="1">
      <c r="A236" s="59"/>
      <c r="B236" s="13" t="s">
        <v>68</v>
      </c>
      <c r="C236" s="1"/>
      <c r="D236" s="152">
        <f>D48</f>
        <v>0</v>
      </c>
      <c r="E236" s="13" t="s">
        <v>46</v>
      </c>
      <c r="F236" s="173" t="s">
        <v>69</v>
      </c>
      <c r="G236" s="174"/>
      <c r="H236" s="174"/>
      <c r="I236" s="174"/>
      <c r="J236" s="174"/>
      <c r="K236" s="182"/>
      <c r="L236" s="183"/>
      <c r="M236" s="140" t="e">
        <f>M235</f>
        <v>#DIV/0!</v>
      </c>
    </row>
    <row r="237" spans="1:13" ht="7.5" customHeight="1">
      <c r="A237" s="116"/>
      <c r="B237" s="16"/>
      <c r="C237" s="117"/>
      <c r="D237" s="118"/>
      <c r="E237" s="117"/>
      <c r="F237" s="119"/>
      <c r="G237" s="117"/>
      <c r="H237" s="117"/>
      <c r="I237" s="119"/>
      <c r="J237" s="118"/>
      <c r="K237" s="118"/>
      <c r="L237" s="118"/>
      <c r="M237" s="120"/>
    </row>
    <row r="238" spans="1:13" ht="7.5" customHeight="1">
      <c r="A238" s="121"/>
      <c r="B238" s="4"/>
      <c r="C238" s="40"/>
      <c r="D238" s="41"/>
      <c r="E238" s="40"/>
      <c r="F238" s="39"/>
      <c r="G238" s="40"/>
      <c r="H238" s="40"/>
      <c r="I238" s="39"/>
      <c r="J238" s="41"/>
      <c r="K238" s="41"/>
      <c r="L238" s="41"/>
      <c r="M238" s="122"/>
    </row>
    <row r="239" spans="1:13" ht="13.5" customHeight="1">
      <c r="A239" s="59"/>
      <c r="B239" s="1"/>
      <c r="C239" s="2"/>
      <c r="D239" s="76" t="s">
        <v>70</v>
      </c>
      <c r="E239" s="20"/>
      <c r="F239" s="76"/>
      <c r="G239" s="20"/>
      <c r="H239" s="20"/>
      <c r="I239" s="77"/>
      <c r="J239" s="77"/>
      <c r="K239" s="78"/>
      <c r="L239" s="78"/>
      <c r="M239" s="141">
        <v>0</v>
      </c>
    </row>
    <row r="240" spans="1:13" ht="13.5" customHeight="1">
      <c r="A240" s="59"/>
      <c r="B240" s="49" t="s">
        <v>71</v>
      </c>
      <c r="C240" s="2" t="s">
        <v>102</v>
      </c>
      <c r="D240" s="104" t="s">
        <v>73</v>
      </c>
      <c r="E240" s="21"/>
      <c r="F240" s="47"/>
      <c r="G240" s="21"/>
      <c r="H240" s="190" t="s">
        <v>74</v>
      </c>
      <c r="I240" s="191"/>
      <c r="J240" s="68" t="s">
        <v>75</v>
      </c>
      <c r="K240" s="68" t="s">
        <v>76</v>
      </c>
      <c r="L240" s="99" t="s">
        <v>77</v>
      </c>
      <c r="M240" s="35"/>
    </row>
    <row r="241" spans="1:13" ht="13.5" customHeight="1">
      <c r="A241" s="59"/>
      <c r="B241" s="50" t="s">
        <v>78</v>
      </c>
      <c r="C241" s="2" t="s">
        <v>103</v>
      </c>
      <c r="D241" s="22"/>
      <c r="E241" s="23"/>
      <c r="F241" s="48"/>
      <c r="G241" s="23"/>
      <c r="H241" s="165" t="e">
        <f>M235</f>
        <v>#DIV/0!</v>
      </c>
      <c r="I241" s="185"/>
      <c r="J241" s="69" t="s">
        <v>75</v>
      </c>
      <c r="K241" s="132">
        <f>M46</f>
        <v>1.7825</v>
      </c>
      <c r="L241" s="67" t="s">
        <v>77</v>
      </c>
      <c r="M241" s="133" t="e">
        <f>H241*K241</f>
        <v>#DIV/0!</v>
      </c>
    </row>
    <row r="242" spans="1:13" ht="13.5" customHeight="1">
      <c r="A242" s="59"/>
      <c r="B242" s="51" t="s">
        <v>80</v>
      </c>
      <c r="C242" s="2" t="s">
        <v>104</v>
      </c>
      <c r="D242" s="104" t="s">
        <v>82</v>
      </c>
      <c r="E242" s="21"/>
      <c r="F242" s="47"/>
      <c r="G242" s="21"/>
      <c r="H242" s="190" t="s">
        <v>83</v>
      </c>
      <c r="I242" s="191"/>
      <c r="J242" s="70" t="s">
        <v>75</v>
      </c>
      <c r="K242" s="68" t="s">
        <v>84</v>
      </c>
      <c r="L242" s="99" t="s">
        <v>85</v>
      </c>
      <c r="M242" s="66"/>
    </row>
    <row r="243" spans="1:13" ht="13.5" customHeight="1">
      <c r="A243" s="59"/>
      <c r="B243" s="52" t="s">
        <v>86</v>
      </c>
      <c r="C243" s="2" t="s">
        <v>105</v>
      </c>
      <c r="D243" s="105"/>
      <c r="E243" s="23"/>
      <c r="F243" s="48"/>
      <c r="G243" s="23"/>
      <c r="H243" s="165">
        <f>H41</f>
        <v>1.7825</v>
      </c>
      <c r="I243" s="185"/>
      <c r="J243" s="69" t="s">
        <v>75</v>
      </c>
      <c r="K243" s="154">
        <f>M239</f>
        <v>0</v>
      </c>
      <c r="L243" s="67" t="s">
        <v>85</v>
      </c>
      <c r="M243" s="133">
        <f>H243*K243*2</f>
        <v>0</v>
      </c>
    </row>
    <row r="244" spans="1:13" ht="13.5" customHeight="1">
      <c r="A244" s="59"/>
      <c r="B244" s="53" t="s">
        <v>88</v>
      </c>
      <c r="C244" s="2" t="s">
        <v>106</v>
      </c>
      <c r="D244" s="104" t="s">
        <v>90</v>
      </c>
      <c r="E244" s="21"/>
      <c r="F244" s="107" t="s">
        <v>91</v>
      </c>
      <c r="G244" s="108" t="s">
        <v>16</v>
      </c>
      <c r="H244" s="186" t="s">
        <v>92</v>
      </c>
      <c r="I244" s="187"/>
      <c r="J244" s="107" t="s">
        <v>15</v>
      </c>
      <c r="K244" s="107" t="s">
        <v>93</v>
      </c>
      <c r="L244" s="109" t="s">
        <v>30</v>
      </c>
      <c r="M244" s="35"/>
    </row>
    <row r="245" spans="1:13" ht="13.5" customHeight="1">
      <c r="A245" s="59"/>
      <c r="B245" s="54" t="s">
        <v>94</v>
      </c>
      <c r="C245" s="2" t="s">
        <v>107</v>
      </c>
      <c r="D245" s="105"/>
      <c r="E245" s="23"/>
      <c r="F245" s="155" t="e">
        <f>M241</f>
        <v>#DIV/0!</v>
      </c>
      <c r="G245" s="110" t="s">
        <v>16</v>
      </c>
      <c r="H245" s="188">
        <f>M243</f>
        <v>0</v>
      </c>
      <c r="I245" s="189"/>
      <c r="J245" s="111" t="s">
        <v>15</v>
      </c>
      <c r="K245" s="155">
        <f>M46</f>
        <v>1.7825</v>
      </c>
      <c r="L245" s="112" t="s">
        <v>30</v>
      </c>
      <c r="M245" s="148" t="e">
        <f>(F245-H245)/K245</f>
        <v>#DIV/0!</v>
      </c>
    </row>
    <row r="246" spans="1:13" s="18" customFormat="1" ht="13.5" customHeight="1">
      <c r="A246" s="61"/>
      <c r="B246" s="55" t="s">
        <v>96</v>
      </c>
      <c r="C246" s="2" t="s">
        <v>97</v>
      </c>
      <c r="D246" s="106" t="s">
        <v>98</v>
      </c>
      <c r="E246" s="26"/>
      <c r="F246" s="24"/>
      <c r="G246" s="25"/>
      <c r="H246" s="25"/>
      <c r="I246" s="25"/>
      <c r="J246" s="26"/>
      <c r="K246" s="25"/>
      <c r="L246" s="26"/>
      <c r="M246" s="149" t="e">
        <f>IF(M245&lt;0,"A",IF(M245&lt;0.1,"B",IF(M245&lt;0.2,"C",IF(M245&lt;0.3,"D",IF(M245&lt;0.4,"E",IF(M245&lt;0.8,"F",IF(M245&gt;0.8,"G")))))))</f>
        <v>#DIV/0!</v>
      </c>
    </row>
    <row r="247" spans="1:13" s="18" customFormat="1" ht="7.5" customHeight="1">
      <c r="A247" s="83"/>
      <c r="B247" s="84"/>
      <c r="C247" s="84"/>
      <c r="D247" s="84"/>
      <c r="E247" s="84"/>
      <c r="F247" s="85"/>
      <c r="G247" s="85"/>
      <c r="H247" s="85"/>
      <c r="I247" s="85"/>
      <c r="J247" s="84"/>
      <c r="K247" s="84"/>
      <c r="L247" s="84"/>
      <c r="M247" s="43"/>
    </row>
    <row r="248" spans="1:13" s="18" customFormat="1" ht="3.75" customHeight="1">
      <c r="A248" s="61"/>
      <c r="B248" s="17"/>
      <c r="C248" s="17"/>
      <c r="D248" s="17"/>
      <c r="E248" s="17"/>
      <c r="F248" s="15"/>
      <c r="G248" s="15"/>
      <c r="H248" s="15"/>
      <c r="I248" s="15"/>
      <c r="J248" s="17"/>
      <c r="K248" s="17"/>
      <c r="L248" s="17"/>
      <c r="M248" s="42"/>
    </row>
    <row r="249" spans="1:13" s="18" customFormat="1" ht="13.5" customHeight="1">
      <c r="A249" s="115" t="s">
        <v>31</v>
      </c>
      <c r="B249" s="13" t="s">
        <v>101</v>
      </c>
      <c r="C249" s="17"/>
      <c r="D249" s="17"/>
      <c r="E249" s="17"/>
      <c r="F249" s="15"/>
      <c r="G249" s="15"/>
      <c r="H249" s="15"/>
      <c r="I249" s="15"/>
      <c r="J249" s="17"/>
      <c r="K249" s="17"/>
      <c r="L249" s="17"/>
      <c r="M249" s="42"/>
    </row>
    <row r="250" spans="1:13" s="18" customFormat="1" ht="13.5" customHeight="1">
      <c r="A250" s="115" t="s">
        <v>32</v>
      </c>
      <c r="B250" s="13" t="s">
        <v>99</v>
      </c>
      <c r="C250" s="17"/>
      <c r="D250" s="17"/>
      <c r="E250" s="17"/>
      <c r="F250" s="15"/>
      <c r="G250" s="15"/>
      <c r="H250" s="15"/>
      <c r="I250" s="15"/>
      <c r="J250" s="17"/>
      <c r="K250" s="17"/>
      <c r="L250" s="17"/>
      <c r="M250" s="42"/>
    </row>
    <row r="251" spans="1:13" s="18" customFormat="1" ht="13.5" customHeight="1">
      <c r="A251" s="115" t="s">
        <v>33</v>
      </c>
      <c r="B251" s="13" t="s">
        <v>100</v>
      </c>
      <c r="C251" s="17"/>
      <c r="D251" s="17"/>
      <c r="E251" s="17"/>
      <c r="F251" s="15"/>
      <c r="G251" s="15"/>
      <c r="H251" s="15"/>
      <c r="I251" s="15"/>
      <c r="J251" s="17"/>
      <c r="K251" s="17"/>
      <c r="L251" s="17"/>
      <c r="M251" s="42"/>
    </row>
    <row r="252" spans="1:13" ht="3.75" customHeight="1">
      <c r="A252" s="60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36"/>
    </row>
  </sheetData>
  <sheetProtection password="F70B" sheet="1" selectLockedCells="1"/>
  <mergeCells count="233">
    <mergeCell ref="C217:M217"/>
    <mergeCell ref="F235:J235"/>
    <mergeCell ref="K235:L235"/>
    <mergeCell ref="F236:J236"/>
    <mergeCell ref="K236:L236"/>
    <mergeCell ref="H241:I241"/>
    <mergeCell ref="F231:G231"/>
    <mergeCell ref="F232:G232"/>
    <mergeCell ref="F233:G233"/>
    <mergeCell ref="F234:G234"/>
    <mergeCell ref="H242:I242"/>
    <mergeCell ref="H243:I243"/>
    <mergeCell ref="H244:I244"/>
    <mergeCell ref="H245:I245"/>
    <mergeCell ref="H240:I240"/>
    <mergeCell ref="H230:I230"/>
    <mergeCell ref="H231:I231"/>
    <mergeCell ref="H233:I233"/>
    <mergeCell ref="H232:I232"/>
    <mergeCell ref="F228:G228"/>
    <mergeCell ref="H229:I229"/>
    <mergeCell ref="F230:G230"/>
    <mergeCell ref="K191:L191"/>
    <mergeCell ref="F192:J192"/>
    <mergeCell ref="C215:M215"/>
    <mergeCell ref="F224:G224"/>
    <mergeCell ref="F225:G225"/>
    <mergeCell ref="H225:I225"/>
    <mergeCell ref="H227:I227"/>
    <mergeCell ref="F189:G189"/>
    <mergeCell ref="F190:G190"/>
    <mergeCell ref="H199:I199"/>
    <mergeCell ref="H200:I200"/>
    <mergeCell ref="H201:I201"/>
    <mergeCell ref="H198:I198"/>
    <mergeCell ref="H196:I196"/>
    <mergeCell ref="H197:I197"/>
    <mergeCell ref="H189:I189"/>
    <mergeCell ref="F191:J191"/>
    <mergeCell ref="H123:I123"/>
    <mergeCell ref="H124:I124"/>
    <mergeCell ref="H125:I125"/>
    <mergeCell ref="H126:I126"/>
    <mergeCell ref="H127:I127"/>
    <mergeCell ref="H128:I128"/>
    <mergeCell ref="F157:G157"/>
    <mergeCell ref="H157:I157"/>
    <mergeCell ref="H153:I153"/>
    <mergeCell ref="H156:I156"/>
    <mergeCell ref="F152:G152"/>
    <mergeCell ref="F153:G153"/>
    <mergeCell ref="H154:I154"/>
    <mergeCell ref="F112:G112"/>
    <mergeCell ref="F113:G113"/>
    <mergeCell ref="F109:G109"/>
    <mergeCell ref="F114:G114"/>
    <mergeCell ref="F115:G115"/>
    <mergeCell ref="F116:G116"/>
    <mergeCell ref="H114:I114"/>
    <mergeCell ref="H113:I113"/>
    <mergeCell ref="H116:I116"/>
    <mergeCell ref="F87:G87"/>
    <mergeCell ref="H87:I87"/>
    <mergeCell ref="F110:G110"/>
    <mergeCell ref="F111:G111"/>
    <mergeCell ref="H111:I111"/>
    <mergeCell ref="F108:G108"/>
    <mergeCell ref="H110:I110"/>
    <mergeCell ref="H108:I108"/>
    <mergeCell ref="H109:I109"/>
    <mergeCell ref="H98:I98"/>
    <mergeCell ref="H99:I99"/>
    <mergeCell ref="F106:G106"/>
    <mergeCell ref="F107:G107"/>
    <mergeCell ref="H107:I107"/>
    <mergeCell ref="H28:I28"/>
    <mergeCell ref="F27:G27"/>
    <mergeCell ref="F28:G28"/>
    <mergeCell ref="F78:G78"/>
    <mergeCell ref="F81:G81"/>
    <mergeCell ref="H81:I81"/>
    <mergeCell ref="H27:I27"/>
    <mergeCell ref="F47:J47"/>
    <mergeCell ref="F48:J48"/>
    <mergeCell ref="H54:I54"/>
    <mergeCell ref="H84:I84"/>
    <mergeCell ref="F85:G85"/>
    <mergeCell ref="H85:I85"/>
    <mergeCell ref="F84:G84"/>
    <mergeCell ref="H80:I80"/>
    <mergeCell ref="C69:M69"/>
    <mergeCell ref="C71:M71"/>
    <mergeCell ref="F29:L29"/>
    <mergeCell ref="H38:I38"/>
    <mergeCell ref="H37:I37"/>
    <mergeCell ref="H43:I43"/>
    <mergeCell ref="H40:I40"/>
    <mergeCell ref="H41:I41"/>
    <mergeCell ref="F38:G38"/>
    <mergeCell ref="F40:G40"/>
    <mergeCell ref="H52:I52"/>
    <mergeCell ref="H53:I53"/>
    <mergeCell ref="F46:G46"/>
    <mergeCell ref="H55:I55"/>
    <mergeCell ref="H83:I83"/>
    <mergeCell ref="H82:I82"/>
    <mergeCell ref="C4:M4"/>
    <mergeCell ref="C10:M10"/>
    <mergeCell ref="F26:G26"/>
    <mergeCell ref="F25:G25"/>
    <mergeCell ref="F24:G24"/>
    <mergeCell ref="F23:G23"/>
    <mergeCell ref="F22:G22"/>
    <mergeCell ref="F21:G21"/>
    <mergeCell ref="F20:G20"/>
    <mergeCell ref="C6:M6"/>
    <mergeCell ref="C8:M8"/>
    <mergeCell ref="F19:G19"/>
    <mergeCell ref="F18:G18"/>
    <mergeCell ref="F17:G17"/>
    <mergeCell ref="H26:I26"/>
    <mergeCell ref="H20:I20"/>
    <mergeCell ref="H19:I19"/>
    <mergeCell ref="H18:I18"/>
    <mergeCell ref="H24:I24"/>
    <mergeCell ref="H23:I23"/>
    <mergeCell ref="H22:I22"/>
    <mergeCell ref="H21:I21"/>
    <mergeCell ref="H17:I17"/>
    <mergeCell ref="H25:I25"/>
    <mergeCell ref="F226:G226"/>
    <mergeCell ref="C144:M144"/>
    <mergeCell ref="H167:I167"/>
    <mergeCell ref="H168:I168"/>
    <mergeCell ref="F180:G180"/>
    <mergeCell ref="F181:G181"/>
    <mergeCell ref="H186:I186"/>
    <mergeCell ref="K192:L192"/>
    <mergeCell ref="F150:G150"/>
    <mergeCell ref="F154:G154"/>
    <mergeCell ref="F155:G155"/>
    <mergeCell ref="H155:I155"/>
    <mergeCell ref="F156:G156"/>
    <mergeCell ref="F151:G151"/>
    <mergeCell ref="H151:I151"/>
    <mergeCell ref="H152:I152"/>
    <mergeCell ref="H184:I184"/>
    <mergeCell ref="F185:G185"/>
    <mergeCell ref="H185:I185"/>
    <mergeCell ref="F158:G158"/>
    <mergeCell ref="H158:I158"/>
    <mergeCell ref="H169:I169"/>
    <mergeCell ref="F159:G159"/>
    <mergeCell ref="H182:I182"/>
    <mergeCell ref="H183:I183"/>
    <mergeCell ref="F39:G39"/>
    <mergeCell ref="F35:G35"/>
    <mergeCell ref="F36:G36"/>
    <mergeCell ref="H39:I39"/>
    <mergeCell ref="H36:I36"/>
    <mergeCell ref="H79:I79"/>
    <mergeCell ref="H57:I57"/>
    <mergeCell ref="F37:G37"/>
    <mergeCell ref="F41:G41"/>
    <mergeCell ref="H78:I78"/>
    <mergeCell ref="F43:G43"/>
    <mergeCell ref="F42:G42"/>
    <mergeCell ref="H45:I45"/>
    <mergeCell ref="F45:G45"/>
    <mergeCell ref="F82:G82"/>
    <mergeCell ref="F83:G83"/>
    <mergeCell ref="F79:G79"/>
    <mergeCell ref="F80:G80"/>
    <mergeCell ref="F227:G227"/>
    <mergeCell ref="H224:I224"/>
    <mergeCell ref="K47:L47"/>
    <mergeCell ref="F44:G44"/>
    <mergeCell ref="F77:G77"/>
    <mergeCell ref="K119:L119"/>
    <mergeCell ref="F118:J118"/>
    <mergeCell ref="K118:L118"/>
    <mergeCell ref="F119:J119"/>
    <mergeCell ref="H112:I112"/>
    <mergeCell ref="F117:G117"/>
    <mergeCell ref="H97:I97"/>
    <mergeCell ref="F86:G86"/>
    <mergeCell ref="H94:I94"/>
    <mergeCell ref="H56:I56"/>
    <mergeCell ref="K89:L89"/>
    <mergeCell ref="K90:L90"/>
    <mergeCell ref="F88:G88"/>
    <mergeCell ref="F89:J89"/>
    <mergeCell ref="F90:J90"/>
    <mergeCell ref="F182:G182"/>
    <mergeCell ref="F183:G183"/>
    <mergeCell ref="F223:G223"/>
    <mergeCell ref="K162:L162"/>
    <mergeCell ref="F160:G160"/>
    <mergeCell ref="H170:I170"/>
    <mergeCell ref="H171:I171"/>
    <mergeCell ref="H172:I172"/>
    <mergeCell ref="F188:G188"/>
    <mergeCell ref="F184:G184"/>
    <mergeCell ref="F229:G229"/>
    <mergeCell ref="F161:G161"/>
    <mergeCell ref="F162:J162"/>
    <mergeCell ref="F163:J163"/>
    <mergeCell ref="F179:G179"/>
    <mergeCell ref="H180:I180"/>
    <mergeCell ref="H181:I181"/>
    <mergeCell ref="F186:G186"/>
    <mergeCell ref="F187:G187"/>
    <mergeCell ref="H187:I187"/>
    <mergeCell ref="H226:I226"/>
    <mergeCell ref="H228:I228"/>
    <mergeCell ref="H160:I160"/>
    <mergeCell ref="H44:I44"/>
    <mergeCell ref="H86:I86"/>
    <mergeCell ref="H115:I115"/>
    <mergeCell ref="H159:I159"/>
    <mergeCell ref="H188:I188"/>
    <mergeCell ref="H95:I95"/>
    <mergeCell ref="C142:M142"/>
    <mergeCell ref="I32:M32"/>
    <mergeCell ref="I74:M74"/>
    <mergeCell ref="I103:M103"/>
    <mergeCell ref="I147:M147"/>
    <mergeCell ref="I176:M176"/>
    <mergeCell ref="I220:M220"/>
    <mergeCell ref="K163:L163"/>
    <mergeCell ref="H42:I42"/>
    <mergeCell ref="K48:L48"/>
    <mergeCell ref="H96:I96"/>
  </mergeCells>
  <conditionalFormatting sqref="M48 M90 M119 M163 M192">
    <cfRule type="cellIs" priority="90" dxfId="3" operator="lessThan">
      <formula>1</formula>
    </cfRule>
  </conditionalFormatting>
  <conditionalFormatting sqref="M58 M100 M129 M173 M202">
    <cfRule type="containsText" priority="76" dxfId="2" operator="containsText" text="G">
      <formula>NOT(ISERROR(SEARCH("G",M58)))</formula>
    </cfRule>
    <cfRule type="containsText" priority="77" dxfId="1" operator="containsText" text="F">
      <formula>NOT(ISERROR(SEARCH("F",M58)))</formula>
    </cfRule>
    <cfRule type="containsText" priority="78" dxfId="0" operator="containsText" text="E">
      <formula>NOT(ISERROR(SEARCH("E",M58)))</formula>
    </cfRule>
    <cfRule type="containsText" priority="79" dxfId="8" operator="containsText" text="E">
      <formula>NOT(ISERROR(SEARCH("E",M58)))</formula>
    </cfRule>
    <cfRule type="containsText" priority="80" dxfId="9" operator="containsText" text="E">
      <formula>NOT(ISERROR(SEARCH("E",M58)))</formula>
    </cfRule>
    <cfRule type="containsText" priority="81" dxfId="8" operator="containsText" text="D">
      <formula>NOT(ISERROR(SEARCH("D",M58)))</formula>
    </cfRule>
    <cfRule type="containsText" priority="82" dxfId="10" operator="containsText" text="C">
      <formula>NOT(ISERROR(SEARCH("C",M58)))</formula>
    </cfRule>
    <cfRule type="containsText" priority="83" dxfId="11" operator="containsText" text="B">
      <formula>NOT(ISERROR(SEARCH("B",M58)))</formula>
    </cfRule>
    <cfRule type="containsText" priority="84" dxfId="12" operator="containsText" text="A">
      <formula>NOT(ISERROR(SEARCH("A",M58)))</formula>
    </cfRule>
    <cfRule type="cellIs" priority="85" dxfId="12" operator="lessThan">
      <formula>0</formula>
    </cfRule>
    <cfRule type="cellIs" priority="86" dxfId="12" operator="lessThan">
      <formula>$P$52</formula>
    </cfRule>
    <cfRule type="cellIs" priority="87" dxfId="12" operator="lessThan">
      <formula>$P$52</formula>
    </cfRule>
    <cfRule type="cellIs" priority="88" dxfId="12" operator="lessThan">
      <formula>$M$58</formula>
    </cfRule>
    <cfRule type="cellIs" priority="89" dxfId="13" operator="lessThan">
      <formula>$M$58</formula>
    </cfRule>
  </conditionalFormatting>
  <conditionalFormatting sqref="M236">
    <cfRule type="cellIs" priority="15" dxfId="3" operator="lessThan">
      <formula>1</formula>
    </cfRule>
  </conditionalFormatting>
  <conditionalFormatting sqref="M246">
    <cfRule type="containsText" priority="1" dxfId="2" operator="containsText" text="G">
      <formula>NOT(ISERROR(SEARCH("G",M246)))</formula>
    </cfRule>
    <cfRule type="containsText" priority="2" dxfId="1" operator="containsText" text="F">
      <formula>NOT(ISERROR(SEARCH("F",M246)))</formula>
    </cfRule>
    <cfRule type="containsText" priority="3" dxfId="0" operator="containsText" text="E">
      <formula>NOT(ISERROR(SEARCH("E",M246)))</formula>
    </cfRule>
    <cfRule type="containsText" priority="4" dxfId="8" operator="containsText" text="E">
      <formula>NOT(ISERROR(SEARCH("E",M246)))</formula>
    </cfRule>
    <cfRule type="containsText" priority="5" dxfId="9" operator="containsText" text="E">
      <formula>NOT(ISERROR(SEARCH("E",M246)))</formula>
    </cfRule>
    <cfRule type="containsText" priority="6" dxfId="8" operator="containsText" text="D">
      <formula>NOT(ISERROR(SEARCH("D",M246)))</formula>
    </cfRule>
    <cfRule type="containsText" priority="7" dxfId="10" operator="containsText" text="C">
      <formula>NOT(ISERROR(SEARCH("C",M246)))</formula>
    </cfRule>
    <cfRule type="containsText" priority="8" dxfId="11" operator="containsText" text="B">
      <formula>NOT(ISERROR(SEARCH("B",M246)))</formula>
    </cfRule>
    <cfRule type="containsText" priority="9" dxfId="12" operator="containsText" text="A">
      <formula>NOT(ISERROR(SEARCH("A",M246)))</formula>
    </cfRule>
    <cfRule type="cellIs" priority="10" dxfId="12" operator="lessThan">
      <formula>0</formula>
    </cfRule>
    <cfRule type="cellIs" priority="11" dxfId="12" operator="lessThan">
      <formula>$P$52</formula>
    </cfRule>
    <cfRule type="cellIs" priority="12" dxfId="12" operator="lessThan">
      <formula>$P$52</formula>
    </cfRule>
    <cfRule type="cellIs" priority="13" dxfId="12" operator="lessThan">
      <formula>$M$58</formula>
    </cfRule>
    <cfRule type="cellIs" priority="14" dxfId="13" operator="lessThan">
      <formula>$M$58</formula>
    </cfRule>
  </conditionalFormatting>
  <printOptions/>
  <pageMargins left="0.6692913385826772" right="0.31496062992125984" top="0.7874015748031497" bottom="0.5118110236220472" header="0.35433070866141736" footer="0.15748031496062992"/>
  <pageSetup fitToHeight="4" horizontalDpi="600" verticalDpi="600" orientation="portrait" paperSize="9" scale="91" r:id="rId2"/>
  <headerFooter alignWithMargins="0">
    <oddHeader>&amp;L&amp;18Étiquette-énergie pour les fenêtres en Suisse</oddHeader>
    <oddFooter>&amp;L&amp;9Étiquette-énergie pour les fenêtres en Suisse
Edition 01/2015&amp;C&amp;9 01.01.2015&amp;R&amp;9&amp;P / &amp;N</oddFooter>
  </headerFooter>
  <rowBreaks count="3" manualBreakCount="3">
    <brk id="65" max="12" man="1"/>
    <brk id="138" max="12" man="1"/>
    <brk id="21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fensterinform.gmbh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Uw-Wert Berechnung</dc:title>
  <dc:subject/>
  <dc:creator>Josef Knill</dc:creator>
  <cp:keywords/>
  <dc:description/>
  <cp:lastModifiedBy>Isabelle Schirmer</cp:lastModifiedBy>
  <cp:lastPrinted>2015-04-02T15:20:57Z</cp:lastPrinted>
  <dcterms:created xsi:type="dcterms:W3CDTF">2003-07-21T15:30:28Z</dcterms:created>
  <dcterms:modified xsi:type="dcterms:W3CDTF">2020-12-17T10:28:31Z</dcterms:modified>
  <cp:category/>
  <cp:version/>
  <cp:contentType/>
  <cp:contentStatus/>
</cp:coreProperties>
</file>