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3965" activeTab="0"/>
  </bookViews>
  <sheets>
    <sheet name="EE Berechnung" sheetId="1" r:id="rId1"/>
  </sheets>
  <definedNames>
    <definedName name="_xlnm.Print_Area" localSheetId="0">'EE Berechnung'!$B$3:$M$64</definedName>
  </definedNames>
  <calcPr fullCalcOnLoad="1"/>
</workbook>
</file>

<file path=xl/sharedStrings.xml><?xml version="1.0" encoding="utf-8"?>
<sst xmlns="http://schemas.openxmlformats.org/spreadsheetml/2006/main" count="603" uniqueCount="103">
  <si>
    <t>Rahmenfläche</t>
  </si>
  <si>
    <t>Wärmedurchg.</t>
  </si>
  <si>
    <t>x</t>
  </si>
  <si>
    <t>Glasfläche</t>
  </si>
  <si>
    <t>U-Wert Glas</t>
  </si>
  <si>
    <t>Perimeter Randv.</t>
  </si>
  <si>
    <t>sichtb. Rahmenfl.</t>
  </si>
  <si>
    <r>
      <t>A</t>
    </r>
    <r>
      <rPr>
        <vertAlign val="subscript"/>
        <sz val="9"/>
        <rFont val="Arial"/>
        <family val="2"/>
      </rPr>
      <t>fs</t>
    </r>
  </si>
  <si>
    <r>
      <t>U</t>
    </r>
    <r>
      <rPr>
        <vertAlign val="subscript"/>
        <sz val="9"/>
        <rFont val="Arial"/>
        <family val="2"/>
      </rPr>
      <t>fs</t>
    </r>
  </si>
  <si>
    <r>
      <t>A</t>
    </r>
    <r>
      <rPr>
        <vertAlign val="subscript"/>
        <sz val="9"/>
        <rFont val="Arial"/>
        <family val="2"/>
      </rPr>
      <t>fo</t>
    </r>
  </si>
  <si>
    <r>
      <t>A</t>
    </r>
    <r>
      <rPr>
        <vertAlign val="subscript"/>
        <sz val="9"/>
        <rFont val="Arial"/>
        <family val="2"/>
      </rPr>
      <t>fu</t>
    </r>
  </si>
  <si>
    <r>
      <t>U</t>
    </r>
    <r>
      <rPr>
        <vertAlign val="subscript"/>
        <sz val="9"/>
        <rFont val="Arial"/>
        <family val="2"/>
      </rPr>
      <t>fu</t>
    </r>
  </si>
  <si>
    <r>
      <t>A</t>
    </r>
    <r>
      <rPr>
        <vertAlign val="subscript"/>
        <sz val="9"/>
        <rFont val="Arial"/>
        <family val="2"/>
      </rPr>
      <t>fm</t>
    </r>
  </si>
  <si>
    <r>
      <t>A</t>
    </r>
    <r>
      <rPr>
        <vertAlign val="subscript"/>
        <sz val="8"/>
        <rFont val="Arial"/>
        <family val="2"/>
      </rPr>
      <t>g</t>
    </r>
  </si>
  <si>
    <r>
      <t>A</t>
    </r>
    <r>
      <rPr>
        <vertAlign val="subscript"/>
        <sz val="8"/>
        <rFont val="Arial"/>
        <family val="2"/>
      </rPr>
      <t>w</t>
    </r>
  </si>
  <si>
    <t>mm</t>
  </si>
  <si>
    <t>Firma:</t>
  </si>
  <si>
    <t>System:</t>
  </si>
  <si>
    <t>Rahmenbreite oben</t>
  </si>
  <si>
    <t>Rahmenbreite unten</t>
  </si>
  <si>
    <t>Ansichtsbreite oben</t>
  </si>
  <si>
    <t>Ansichtsbreite unten</t>
  </si>
  <si>
    <t>Der Gesamtenergiedurchlassgrad g ist dezimal einzugeben</t>
  </si>
  <si>
    <t>Die Zwischenresultate und die Bilanz sind auf 3 Dezimalstellen anzugeben.</t>
  </si>
  <si>
    <r>
      <t>U</t>
    </r>
    <r>
      <rPr>
        <vertAlign val="subscript"/>
        <sz val="9"/>
        <rFont val="Arial"/>
        <family val="2"/>
      </rPr>
      <t>fo</t>
    </r>
  </si>
  <si>
    <t>Klasse A</t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</si>
  <si>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&lt; 0</t>
    </r>
  </si>
  <si>
    <t>Klasse B</t>
  </si>
  <si>
    <t>Klasse C</t>
  </si>
  <si>
    <t>Klasse D</t>
  </si>
  <si>
    <t>Klasse E</t>
  </si>
  <si>
    <t>Klasse F</t>
  </si>
  <si>
    <t>Klasse G</t>
  </si>
  <si>
    <t>g</t>
  </si>
  <si>
    <r>
      <t>A</t>
    </r>
    <r>
      <rPr>
        <b/>
        <vertAlign val="subscript"/>
        <sz val="8"/>
        <rFont val="Arial"/>
        <family val="2"/>
      </rPr>
      <t>w</t>
    </r>
  </si>
  <si>
    <t>:</t>
  </si>
  <si>
    <t>-</t>
  </si>
  <si>
    <t>1.</t>
  </si>
  <si>
    <r>
      <t>Bestimmung des mittleren U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- Wertes des Fensterrahmens</t>
    </r>
  </si>
  <si>
    <r>
      <t>Der Deklarierte 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-Wert ist auf 1 Dezimalstelle zu runden, bei Werten &lt;1,0 auf 2 Dezimalstellen.</t>
    </r>
  </si>
  <si>
    <t>Berechnung Glas 1</t>
  </si>
  <si>
    <t>2.1</t>
  </si>
  <si>
    <t>2.2</t>
  </si>
  <si>
    <t>Berechnung Glas 2</t>
  </si>
  <si>
    <t>Glastyp</t>
  </si>
  <si>
    <t>2.3</t>
  </si>
  <si>
    <t>Berechnung Glas 3</t>
  </si>
  <si>
    <t>2.5</t>
  </si>
  <si>
    <t>Berechnung Glas 5</t>
  </si>
  <si>
    <t>2.4</t>
  </si>
  <si>
    <t>Berechnung Glas 4</t>
  </si>
  <si>
    <r>
      <t>U</t>
    </r>
    <r>
      <rPr>
        <vertAlign val="subscript"/>
        <sz val="8"/>
        <rFont val="Arial"/>
        <family val="2"/>
      </rPr>
      <t>w</t>
    </r>
  </si>
  <si>
    <r>
      <t>Summe A</t>
    </r>
    <r>
      <rPr>
        <vertAlign val="subscript"/>
        <sz val="8"/>
        <rFont val="Arial"/>
        <family val="2"/>
      </rPr>
      <t>f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</si>
  <si>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 bis &lt; 0,1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</si>
  <si>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0,1 bis &lt; 0,2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</si>
  <si>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0,2 bis &lt; 0,3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</si>
  <si>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0,3 bis &lt; 0,4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</si>
  <si>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0,4 bis &lt; 0,8</t>
    </r>
  </si>
  <si>
    <r>
      <t>U</t>
    </r>
    <r>
      <rPr>
        <vertAlign val="subscript"/>
        <sz val="9"/>
        <rFont val="Arial"/>
        <family val="2"/>
      </rPr>
      <t>w,eq</t>
    </r>
    <r>
      <rPr>
        <sz val="9"/>
        <rFont val="Arial"/>
        <family val="2"/>
      </rPr>
      <t xml:space="preserve"> ≥ 0,8</t>
    </r>
  </si>
  <si>
    <t>=</t>
  </si>
  <si>
    <r>
      <t>mittl. U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 xml:space="preserve"> Wert</t>
    </r>
  </si>
  <si>
    <r>
      <t>A</t>
    </r>
    <r>
      <rPr>
        <vertAlign val="subscript"/>
        <sz val="9"/>
        <rFont val="Arial"/>
        <family val="2"/>
      </rPr>
      <t>f,licht</t>
    </r>
  </si>
  <si>
    <r>
      <t>U</t>
    </r>
    <r>
      <rPr>
        <vertAlign val="subscript"/>
        <sz val="9"/>
        <rFont val="Arial"/>
        <family val="2"/>
      </rPr>
      <t>f</t>
    </r>
  </si>
  <si>
    <r>
      <t>A</t>
    </r>
    <r>
      <rPr>
        <vertAlign val="subscript"/>
        <sz val="9"/>
        <rFont val="Arial"/>
        <family val="2"/>
      </rPr>
      <t>g</t>
    </r>
  </si>
  <si>
    <r>
      <t>U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</si>
  <si>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  <r>
      <rPr>
        <sz val="9"/>
        <rFont val="Arial"/>
        <family val="2"/>
      </rPr>
      <t xml:space="preserve">-Wertes </t>
    </r>
  </si>
  <si>
    <r>
      <t>l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</si>
  <si>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</si>
  <si>
    <t>(1)</t>
  </si>
  <si>
    <t>(2)</t>
  </si>
  <si>
    <t>(3)</t>
  </si>
  <si>
    <t>Energieeffizienz-Klasse</t>
  </si>
  <si>
    <r>
      <t>Summe A</t>
    </r>
    <r>
      <rPr>
        <vertAlign val="subscript"/>
        <sz val="8"/>
        <rFont val="Arial"/>
        <family val="2"/>
      </rPr>
      <t xml:space="preserve">f </t>
    </r>
    <r>
      <rPr>
        <sz val="8"/>
        <rFont val="Arial"/>
        <family val="2"/>
      </rPr>
      <t>x U</t>
    </r>
    <r>
      <rPr>
        <vertAlign val="subscript"/>
        <sz val="8"/>
        <rFont val="Arial"/>
        <family val="2"/>
      </rPr>
      <t>f</t>
    </r>
  </si>
  <si>
    <t>x 1</t>
  </si>
  <si>
    <r>
      <t>mittlerer U</t>
    </r>
    <r>
      <rPr>
        <b/>
        <vertAlign val="subscript"/>
        <sz val="8"/>
        <rFont val="Arial"/>
        <family val="2"/>
      </rPr>
      <t>f</t>
    </r>
    <r>
      <rPr>
        <b/>
        <sz val="8"/>
        <rFont val="Arial"/>
        <family val="2"/>
      </rPr>
      <t>- Wert des Fensterrahmens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sz val="8"/>
        <rFont val="Arial"/>
        <family val="2"/>
      </rPr>
      <t xml:space="preserve"> (1)</t>
    </r>
  </si>
  <si>
    <r>
      <t>H</t>
    </r>
    <r>
      <rPr>
        <b/>
        <vertAlign val="subscript"/>
        <sz val="8"/>
        <rFont val="Arial"/>
        <family val="2"/>
      </rPr>
      <t>s</t>
    </r>
    <r>
      <rPr>
        <sz val="8"/>
        <rFont val="Arial"/>
        <family val="2"/>
      </rPr>
      <t xml:space="preserve"> )</t>
    </r>
  </si>
  <si>
    <r>
      <rPr>
        <sz val="8"/>
        <rFont val="Arial"/>
        <family val="2"/>
      </rPr>
      <t xml:space="preserve">( </t>
    </r>
    <r>
      <rPr>
        <b/>
        <sz val="8"/>
        <rFont val="Arial"/>
        <family val="2"/>
      </rPr>
      <t>H</t>
    </r>
    <r>
      <rPr>
        <b/>
        <vertAlign val="subscript"/>
        <sz val="8"/>
        <rFont val="Calibri"/>
        <family val="2"/>
      </rPr>
      <t>w</t>
    </r>
    <r>
      <rPr>
        <b/>
        <sz val="8"/>
        <rFont val="Calibri"/>
        <family val="2"/>
      </rPr>
      <t xml:space="preserve"> </t>
    </r>
  </si>
  <si>
    <r>
      <t>Bilanz U</t>
    </r>
    <r>
      <rPr>
        <b/>
        <vertAlign val="subscript"/>
        <sz val="8"/>
        <rFont val="Arial"/>
        <family val="2"/>
      </rPr>
      <t>W,eq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</si>
  <si>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Energiegewinn H</t>
    </r>
    <r>
      <rPr>
        <b/>
        <vertAlign val="subscript"/>
        <sz val="8"/>
        <rFont val="Arial"/>
        <family val="2"/>
      </rPr>
      <t>S</t>
    </r>
    <r>
      <rPr>
        <sz val="7"/>
        <rFont val="Arial"/>
        <family val="2"/>
      </rPr>
      <t xml:space="preserve"> (1)</t>
    </r>
  </si>
  <si>
    <r>
      <t>Energieverlust H</t>
    </r>
    <r>
      <rPr>
        <b/>
        <vertAlign val="subscript"/>
        <sz val="8"/>
        <rFont val="Arial"/>
        <family val="2"/>
      </rPr>
      <t>w</t>
    </r>
    <r>
      <rPr>
        <sz val="7"/>
        <rFont val="Arial"/>
        <family val="2"/>
      </rPr>
      <t xml:space="preserve"> (1)</t>
    </r>
  </si>
  <si>
    <r>
      <t>Gesamtenergiedurchlassgrad g</t>
    </r>
    <r>
      <rPr>
        <sz val="7"/>
        <rFont val="Arial"/>
        <family val="2"/>
      </rPr>
      <t xml:space="preserve"> (3)</t>
    </r>
  </si>
  <si>
    <r>
      <t>U-Wert Fenster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</si>
  <si>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Deklarierter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- Wert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K) </t>
    </r>
    <r>
      <rPr>
        <sz val="7"/>
        <rFont val="Arial"/>
        <family val="2"/>
      </rPr>
      <t>(2)</t>
    </r>
    <r>
      <rPr>
        <b/>
        <sz val="7"/>
        <rFont val="Arial"/>
        <family val="2"/>
      </rPr>
      <t xml:space="preserve"> </t>
    </r>
  </si>
  <si>
    <r>
      <t>Summe</t>
    </r>
    <r>
      <rPr>
        <sz val="7"/>
        <rFont val="Arial"/>
        <family val="2"/>
      </rPr>
      <t xml:space="preserve"> (1)</t>
    </r>
  </si>
  <si>
    <r>
      <t>Mauerlichtmass A</t>
    </r>
    <r>
      <rPr>
        <vertAlign val="subscript"/>
        <sz val="8"/>
        <rFont val="Arial"/>
        <family val="2"/>
      </rPr>
      <t xml:space="preserve">w </t>
    </r>
    <r>
      <rPr>
        <sz val="7"/>
        <rFont val="Arial"/>
        <family val="2"/>
      </rPr>
      <t>(1)</t>
    </r>
  </si>
  <si>
    <r>
      <t>Rahmen</t>
    </r>
    <r>
      <rPr>
        <sz val="7"/>
        <rFont val="Arial"/>
        <family val="2"/>
      </rPr>
      <t xml:space="preserve"> (1)</t>
    </r>
  </si>
  <si>
    <r>
      <t>Glas</t>
    </r>
    <r>
      <rPr>
        <sz val="7"/>
        <rFont val="Arial"/>
        <family val="2"/>
      </rPr>
      <t xml:space="preserve"> (1)</t>
    </r>
  </si>
  <si>
    <r>
      <t>Randverbund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</si>
  <si>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Rahmen oben</t>
    </r>
    <r>
      <rPr>
        <sz val="7"/>
        <rFont val="Arial"/>
        <family val="2"/>
      </rPr>
      <t xml:space="preserve"> (1)</t>
    </r>
  </si>
  <si>
    <r>
      <t>Rahmen unten</t>
    </r>
    <r>
      <rPr>
        <sz val="7"/>
        <rFont val="Arial"/>
        <family val="2"/>
      </rPr>
      <t xml:space="preserve"> (1)</t>
    </r>
  </si>
  <si>
    <t>2.6</t>
  </si>
  <si>
    <t>Berechnung Glas 6</t>
  </si>
  <si>
    <t>B4 Berechnungsblatt Dachflächenfenster</t>
  </si>
  <si>
    <t xml:space="preserve">bei einem Glaslichtmass von B x H: 1,00 x 1,20 m </t>
  </si>
  <si>
    <t>Rahmenbreite links</t>
  </si>
  <si>
    <t>Rahmenbreite rechts</t>
  </si>
  <si>
    <r>
      <t>Rahmen links</t>
    </r>
    <r>
      <rPr>
        <sz val="7"/>
        <rFont val="Arial"/>
        <family val="2"/>
      </rPr>
      <t xml:space="preserve"> (1)</t>
    </r>
  </si>
  <si>
    <r>
      <t xml:space="preserve">Rahmen rechts </t>
    </r>
    <r>
      <rPr>
        <sz val="7"/>
        <rFont val="Arial"/>
        <family val="2"/>
      </rPr>
      <t>(1)</t>
    </r>
  </si>
  <si>
    <t>Ansichtsbreite links</t>
  </si>
  <si>
    <t>Ansichtsbreite rechts</t>
  </si>
  <si>
    <r>
      <t>Futterlichtmass A</t>
    </r>
    <r>
      <rPr>
        <vertAlign val="subscript"/>
        <sz val="8"/>
        <rFont val="Arial"/>
        <family val="2"/>
      </rPr>
      <t xml:space="preserve">w </t>
    </r>
    <r>
      <rPr>
        <sz val="7"/>
        <rFont val="Arial"/>
        <family val="2"/>
      </rPr>
      <t>(1)</t>
    </r>
  </si>
  <si>
    <t>x 2.6</t>
  </si>
  <si>
    <t>B4 Berechnungsblatt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</si>
</sst>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vertAlign val="subscript"/>
      <sz val="8"/>
      <name val="Calibri"/>
      <family val="2"/>
    </font>
    <font>
      <b/>
      <sz val="8"/>
      <name val="Calibri"/>
      <family val="2"/>
    </font>
    <font>
      <sz val="9"/>
      <name val="Symbol"/>
      <family val="1"/>
    </font>
    <font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70" fontId="0" fillId="0" borderId="29" xfId="0" applyNumberFormat="1" applyBorder="1" applyAlignment="1" applyProtection="1">
      <alignment/>
      <protection/>
    </xf>
    <xf numFmtId="170" fontId="6" fillId="0" borderId="30" xfId="0" applyNumberFormat="1" applyFont="1" applyBorder="1" applyAlignment="1" applyProtection="1">
      <alignment horizontal="center"/>
      <protection/>
    </xf>
    <xf numFmtId="170" fontId="6" fillId="0" borderId="29" xfId="0" applyNumberFormat="1" applyFont="1" applyBorder="1" applyAlignment="1" applyProtection="1">
      <alignment horizontal="center"/>
      <protection/>
    </xf>
    <xf numFmtId="170" fontId="6" fillId="0" borderId="31" xfId="0" applyNumberFormat="1" applyFont="1" applyBorder="1" applyAlignment="1" applyProtection="1">
      <alignment horizontal="center"/>
      <protection/>
    </xf>
    <xf numFmtId="170" fontId="5" fillId="0" borderId="29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1" fontId="5" fillId="0" borderId="25" xfId="0" applyNumberFormat="1" applyFont="1" applyFill="1" applyBorder="1" applyAlignment="1" applyProtection="1">
      <alignment horizontal="center"/>
      <protection/>
    </xf>
    <xf numFmtId="171" fontId="5" fillId="0" borderId="3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7" fillId="0" borderId="34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40" borderId="14" xfId="0" applyFont="1" applyFill="1" applyBorder="1" applyAlignment="1" applyProtection="1">
      <alignment horizontal="center"/>
      <protection/>
    </xf>
    <xf numFmtId="170" fontId="5" fillId="0" borderId="36" xfId="0" applyNumberFormat="1" applyFont="1" applyFill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0" fontId="6" fillId="0" borderId="38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4" fillId="41" borderId="37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/>
    </xf>
    <xf numFmtId="170" fontId="6" fillId="0" borderId="3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41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left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19" fillId="0" borderId="34" xfId="0" applyNumberFormat="1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left"/>
      <protection/>
    </xf>
    <xf numFmtId="171" fontId="5" fillId="0" borderId="48" xfId="0" applyNumberFormat="1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40" xfId="0" applyFont="1" applyBorder="1" applyAlignment="1" applyProtection="1">
      <alignment/>
      <protection/>
    </xf>
    <xf numFmtId="170" fontId="6" fillId="0" borderId="49" xfId="0" applyNumberFormat="1" applyFont="1" applyFill="1" applyBorder="1" applyAlignment="1" applyProtection="1">
      <alignment horizontal="center"/>
      <protection/>
    </xf>
    <xf numFmtId="170" fontId="6" fillId="0" borderId="50" xfId="0" applyNumberFormat="1" applyFont="1" applyFill="1" applyBorder="1" applyAlignment="1" applyProtection="1">
      <alignment horizontal="center"/>
      <protection/>
    </xf>
    <xf numFmtId="170" fontId="6" fillId="0" borderId="30" xfId="0" applyNumberFormat="1" applyFont="1" applyFill="1" applyBorder="1" applyAlignment="1" applyProtection="1">
      <alignment horizontal="center"/>
      <protection/>
    </xf>
    <xf numFmtId="170" fontId="5" fillId="42" borderId="30" xfId="0" applyNumberFormat="1" applyFont="1" applyFill="1" applyBorder="1" applyAlignment="1" applyProtection="1">
      <alignment horizontal="center"/>
      <protection/>
    </xf>
    <xf numFmtId="171" fontId="5" fillId="43" borderId="30" xfId="0" applyNumberFormat="1" applyFont="1" applyFill="1" applyBorder="1" applyAlignment="1" applyProtection="1">
      <alignment horizontal="center"/>
      <protection/>
    </xf>
    <xf numFmtId="170" fontId="5" fillId="43" borderId="30" xfId="0" applyNumberFormat="1" applyFont="1" applyFill="1" applyBorder="1" applyAlignment="1" applyProtection="1">
      <alignment horizontal="center"/>
      <protection/>
    </xf>
    <xf numFmtId="170" fontId="6" fillId="0" borderId="37" xfId="0" applyNumberFormat="1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2" fontId="2" fillId="0" borderId="37" xfId="0" applyNumberFormat="1" applyFont="1" applyFill="1" applyBorder="1" applyAlignment="1" applyProtection="1">
      <alignment horizontal="center"/>
      <protection/>
    </xf>
    <xf numFmtId="170" fontId="2" fillId="0" borderId="37" xfId="0" applyNumberFormat="1" applyFont="1" applyFill="1" applyBorder="1" applyAlignment="1" applyProtection="1">
      <alignment horizontal="center" vertical="center"/>
      <protection/>
    </xf>
    <xf numFmtId="170" fontId="5" fillId="43" borderId="49" xfId="0" applyNumberFormat="1" applyFont="1" applyFill="1" applyBorder="1" applyAlignment="1" applyProtection="1">
      <alignment horizontal="center"/>
      <protection/>
    </xf>
    <xf numFmtId="171" fontId="5" fillId="43" borderId="50" xfId="0" applyNumberFormat="1" applyFont="1" applyFill="1" applyBorder="1" applyAlignment="1" applyProtection="1">
      <alignment horizontal="center"/>
      <protection/>
    </xf>
    <xf numFmtId="2" fontId="5" fillId="41" borderId="27" xfId="0" applyNumberFormat="1" applyFont="1" applyFill="1" applyBorder="1" applyAlignment="1" applyProtection="1">
      <alignment horizontal="center"/>
      <protection locked="0"/>
    </xf>
    <xf numFmtId="170" fontId="2" fillId="0" borderId="38" xfId="0" applyNumberFormat="1" applyFont="1" applyFill="1" applyBorder="1" applyAlignment="1" applyProtection="1">
      <alignment horizontal="center"/>
      <protection/>
    </xf>
    <xf numFmtId="171" fontId="6" fillId="0" borderId="38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170" fontId="55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/>
      <protection/>
    </xf>
    <xf numFmtId="171" fontId="14" fillId="41" borderId="37" xfId="0" applyNumberFormat="1" applyFont="1" applyFill="1" applyBorder="1" applyAlignment="1" applyProtection="1">
      <alignment horizontal="center"/>
      <protection locked="0"/>
    </xf>
    <xf numFmtId="170" fontId="14" fillId="0" borderId="36" xfId="0" applyNumberFormat="1" applyFont="1" applyFill="1" applyBorder="1" applyAlignment="1" applyProtection="1">
      <alignment horizontal="center"/>
      <protection/>
    </xf>
    <xf numFmtId="170" fontId="14" fillId="0" borderId="29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37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170" fontId="14" fillId="41" borderId="37" xfId="0" applyNumberFormat="1" applyFont="1" applyFill="1" applyBorder="1" applyAlignment="1" applyProtection="1">
      <alignment horizontal="center"/>
      <protection locked="0"/>
    </xf>
    <xf numFmtId="1" fontId="5" fillId="41" borderId="13" xfId="0" applyNumberFormat="1" applyFont="1" applyFill="1" applyBorder="1" applyAlignment="1" applyProtection="1">
      <alignment/>
      <protection locked="0"/>
    </xf>
    <xf numFmtId="0" fontId="5" fillId="41" borderId="41" xfId="0" applyFont="1" applyFill="1" applyBorder="1" applyAlignment="1" applyProtection="1">
      <alignment/>
      <protection locked="0"/>
    </xf>
    <xf numFmtId="0" fontId="5" fillId="41" borderId="37" xfId="0" applyFont="1" applyFill="1" applyBorder="1" applyAlignment="1" applyProtection="1">
      <alignment/>
      <protection locked="0"/>
    </xf>
    <xf numFmtId="0" fontId="5" fillId="41" borderId="13" xfId="0" applyFont="1" applyFill="1" applyBorder="1" applyAlignment="1" applyProtection="1">
      <alignment/>
      <protection locked="0"/>
    </xf>
    <xf numFmtId="0" fontId="10" fillId="0" borderId="51" xfId="0" applyFont="1" applyBorder="1" applyAlignment="1" applyProtection="1">
      <alignment vertical="center"/>
      <protection/>
    </xf>
    <xf numFmtId="0" fontId="10" fillId="0" borderId="52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170" fontId="6" fillId="0" borderId="21" xfId="0" applyNumberFormat="1" applyFont="1" applyFill="1" applyBorder="1" applyAlignment="1" applyProtection="1">
      <alignment horizontal="center"/>
      <protection/>
    </xf>
    <xf numFmtId="170" fontId="6" fillId="0" borderId="38" xfId="0" applyNumberFormat="1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18" fillId="0" borderId="45" xfId="0" applyFont="1" applyBorder="1" applyAlignment="1" applyProtection="1">
      <alignment vertical="center"/>
      <protection/>
    </xf>
    <xf numFmtId="0" fontId="18" fillId="0" borderId="43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right"/>
      <protection/>
    </xf>
    <xf numFmtId="0" fontId="10" fillId="0" borderId="40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41" borderId="54" xfId="0" applyFill="1" applyBorder="1" applyAlignment="1" applyProtection="1">
      <alignment horizontal="left"/>
      <protection locked="0"/>
    </xf>
    <xf numFmtId="0" fontId="0" fillId="41" borderId="55" xfId="0" applyFill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171" fontId="6" fillId="0" borderId="21" xfId="0" applyNumberFormat="1" applyFont="1" applyFill="1" applyBorder="1" applyAlignment="1" applyProtection="1">
      <alignment horizontal="center"/>
      <protection/>
    </xf>
    <xf numFmtId="171" fontId="6" fillId="0" borderId="38" xfId="0" applyNumberFormat="1" applyFont="1" applyFill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17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0" fillId="41" borderId="54" xfId="0" applyFont="1" applyFill="1" applyBorder="1" applyAlignment="1" applyProtection="1">
      <alignment/>
      <protection locked="0"/>
    </xf>
    <xf numFmtId="0" fontId="0" fillId="41" borderId="54" xfId="0" applyFill="1" applyBorder="1" applyAlignment="1" applyProtection="1">
      <alignment/>
      <protection locked="0"/>
    </xf>
    <xf numFmtId="0" fontId="0" fillId="41" borderId="55" xfId="0" applyFill="1" applyBorder="1" applyAlignment="1" applyProtection="1">
      <alignment/>
      <protection locked="0"/>
    </xf>
    <xf numFmtId="0" fontId="2" fillId="0" borderId="57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171" fontId="2" fillId="0" borderId="21" xfId="0" applyNumberFormat="1" applyFont="1" applyFill="1" applyBorder="1" applyAlignment="1" applyProtection="1">
      <alignment horizontal="center"/>
      <protection/>
    </xf>
    <xf numFmtId="171" fontId="2" fillId="0" borderId="38" xfId="0" applyNumberFormat="1" applyFont="1" applyFill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/>
      <protection/>
    </xf>
    <xf numFmtId="170" fontId="2" fillId="0" borderId="19" xfId="0" applyNumberFormat="1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0" fillId="41" borderId="54" xfId="0" applyFont="1" applyFill="1" applyBorder="1" applyAlignment="1" applyProtection="1">
      <alignment/>
      <protection locked="0"/>
    </xf>
    <xf numFmtId="0" fontId="0" fillId="41" borderId="54" xfId="0" applyFill="1" applyBorder="1" applyAlignment="1" applyProtection="1">
      <alignment/>
      <protection locked="0"/>
    </xf>
    <xf numFmtId="0" fontId="0" fillId="41" borderId="55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/>
    <dxf>
      <fill>
        <patternFill>
          <bgColor rgb="FFFFC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/>
    <dxf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9FF66"/>
        </patternFill>
      </fill>
      <border/>
    </dxf>
    <dxf>
      <fill>
        <patternFill>
          <bgColor rgb="FF33CC33"/>
        </patternFill>
      </fill>
      <border/>
    </dxf>
    <dxf>
      <fill>
        <patternFill>
          <bgColor rgb="FF008000"/>
        </patternFill>
      </fill>
      <border/>
    </dxf>
    <dxf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19050</xdr:rowOff>
    </xdr:from>
    <xdr:to>
      <xdr:col>2</xdr:col>
      <xdr:colOff>1028700</xdr:colOff>
      <xdr:row>24</xdr:row>
      <xdr:rowOff>142875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81200"/>
          <a:ext cx="15811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180975</xdr:rowOff>
    </xdr:from>
    <xdr:to>
      <xdr:col>3</xdr:col>
      <xdr:colOff>114300</xdr:colOff>
      <xdr:row>43</xdr:row>
      <xdr:rowOff>142875</xdr:rowOff>
    </xdr:to>
    <xdr:pic>
      <xdr:nvPicPr>
        <xdr:cNvPr id="2" name="Grafi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019675"/>
          <a:ext cx="1752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72</xdr:row>
      <xdr:rowOff>171450</xdr:rowOff>
    </xdr:from>
    <xdr:to>
      <xdr:col>3</xdr:col>
      <xdr:colOff>85725</xdr:colOff>
      <xdr:row>84</xdr:row>
      <xdr:rowOff>133350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11728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101</xdr:row>
      <xdr:rowOff>180975</xdr:rowOff>
    </xdr:from>
    <xdr:to>
      <xdr:col>3</xdr:col>
      <xdr:colOff>104775</xdr:colOff>
      <xdr:row>113</xdr:row>
      <xdr:rowOff>142875</xdr:rowOff>
    </xdr:to>
    <xdr:pic>
      <xdr:nvPicPr>
        <xdr:cNvPr id="4" name="Grafi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5735300"/>
          <a:ext cx="17716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145</xdr:row>
      <xdr:rowOff>161925</xdr:rowOff>
    </xdr:from>
    <xdr:to>
      <xdr:col>3</xdr:col>
      <xdr:colOff>85725</xdr:colOff>
      <xdr:row>157</xdr:row>
      <xdr:rowOff>123825</xdr:rowOff>
    </xdr:to>
    <xdr:pic>
      <xdr:nvPicPr>
        <xdr:cNvPr id="5" name="Grafi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18789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175</xdr:row>
      <xdr:rowOff>19050</xdr:rowOff>
    </xdr:from>
    <xdr:to>
      <xdr:col>3</xdr:col>
      <xdr:colOff>104775</xdr:colOff>
      <xdr:row>186</xdr:row>
      <xdr:rowOff>161925</xdr:rowOff>
    </xdr:to>
    <xdr:pic>
      <xdr:nvPicPr>
        <xdr:cNvPr id="6" name="Grafi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6479500"/>
          <a:ext cx="17716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218</xdr:row>
      <xdr:rowOff>171450</xdr:rowOff>
    </xdr:from>
    <xdr:to>
      <xdr:col>3</xdr:col>
      <xdr:colOff>104775</xdr:colOff>
      <xdr:row>230</xdr:row>
      <xdr:rowOff>133350</xdr:rowOff>
    </xdr:to>
    <xdr:pic>
      <xdr:nvPicPr>
        <xdr:cNvPr id="7" name="Grafik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2604075"/>
          <a:ext cx="17716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SheetLayoutView="130" workbookViewId="0" topLeftCell="A1">
      <selection activeCell="C4" sqref="C4:M4"/>
    </sheetView>
  </sheetViews>
  <sheetFormatPr defaultColWidth="11.421875" defaultRowHeight="12.75"/>
  <cols>
    <col min="1" max="1" width="3.28125" style="63" customWidth="1"/>
    <col min="2" max="2" width="8.421875" style="3" customWidth="1"/>
    <col min="3" max="3" width="16.140625" style="3" customWidth="1"/>
    <col min="4" max="4" width="11.421875" style="3" customWidth="1"/>
    <col min="5" max="5" width="5.421875" style="3" customWidth="1"/>
    <col min="6" max="6" width="11.8515625" style="3" customWidth="1"/>
    <col min="7" max="7" width="2.28125" style="3" customWidth="1"/>
    <col min="8" max="8" width="7.28125" style="3" customWidth="1"/>
    <col min="9" max="9" width="5.28125" style="3" customWidth="1"/>
    <col min="10" max="10" width="2.28125" style="3" customWidth="1"/>
    <col min="11" max="11" width="11.8515625" style="3" customWidth="1"/>
    <col min="12" max="12" width="4.140625" style="3" customWidth="1"/>
    <col min="13" max="13" width="13.421875" style="3" customWidth="1"/>
    <col min="14" max="16384" width="11.421875" style="3" customWidth="1"/>
  </cols>
  <sheetData>
    <row r="1" ht="15">
      <c r="A1" s="74" t="s">
        <v>92</v>
      </c>
    </row>
    <row r="2" ht="7.5" customHeight="1" thickBot="1"/>
    <row r="3" spans="1:13" ht="7.5" customHeight="1">
      <c r="A3" s="5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7"/>
    </row>
    <row r="4" spans="1:13" ht="16.5" customHeight="1">
      <c r="A4" s="60"/>
      <c r="B4" s="47" t="s">
        <v>16</v>
      </c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1"/>
    </row>
    <row r="5" spans="1:13" ht="7.5" customHeight="1">
      <c r="A5" s="6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"/>
    </row>
    <row r="6" spans="1:13" ht="16.5" customHeight="1">
      <c r="A6" s="60"/>
      <c r="B6" s="47"/>
      <c r="C6" s="199"/>
      <c r="D6" s="200"/>
      <c r="E6" s="200"/>
      <c r="F6" s="200"/>
      <c r="G6" s="200"/>
      <c r="H6" s="200"/>
      <c r="I6" s="200"/>
      <c r="J6" s="200"/>
      <c r="K6" s="200"/>
      <c r="L6" s="200"/>
      <c r="M6" s="201"/>
    </row>
    <row r="7" spans="1:13" ht="7.5" customHeight="1">
      <c r="A7" s="6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8"/>
    </row>
    <row r="8" spans="1:13" ht="16.5" customHeight="1">
      <c r="A8" s="60"/>
      <c r="B8" s="47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1"/>
    </row>
    <row r="9" spans="1:13" ht="7.5" customHeight="1">
      <c r="A9" s="6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8"/>
    </row>
    <row r="10" spans="1:13" ht="16.5" customHeight="1">
      <c r="A10" s="60"/>
      <c r="B10" s="47" t="s">
        <v>17</v>
      </c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1"/>
    </row>
    <row r="11" spans="1:13" ht="13.5" customHeight="1" thickBot="1">
      <c r="A11" s="6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7"/>
    </row>
    <row r="12" spans="1:13" ht="7.5" customHeight="1">
      <c r="A12" s="59"/>
      <c r="B12" s="57"/>
      <c r="C12" s="58"/>
      <c r="D12" s="58"/>
      <c r="E12" s="58"/>
      <c r="F12" s="58"/>
      <c r="G12" s="58"/>
      <c r="H12" s="58"/>
      <c r="I12" s="58"/>
      <c r="J12" s="12"/>
      <c r="K12" s="12"/>
      <c r="L12" s="12"/>
      <c r="M12" s="27"/>
    </row>
    <row r="13" spans="1:13" ht="15" customHeight="1">
      <c r="A13" s="64" t="s">
        <v>37</v>
      </c>
      <c r="B13" s="47" t="s">
        <v>38</v>
      </c>
      <c r="C13" s="5"/>
      <c r="D13" s="5"/>
      <c r="E13" s="5"/>
      <c r="F13" s="5"/>
      <c r="G13" s="5"/>
      <c r="H13" s="5"/>
      <c r="I13" s="5"/>
      <c r="J13" s="1"/>
      <c r="K13" s="1"/>
      <c r="L13" s="1"/>
      <c r="M13" s="28"/>
    </row>
    <row r="14" spans="1:13" ht="7.5" customHeight="1">
      <c r="A14" s="60"/>
      <c r="B14" s="39"/>
      <c r="C14" s="1"/>
      <c r="D14" s="13"/>
      <c r="E14" s="1"/>
      <c r="F14" s="45"/>
      <c r="G14" s="2"/>
      <c r="H14" s="2"/>
      <c r="I14" s="2"/>
      <c r="J14" s="2"/>
      <c r="K14" s="2"/>
      <c r="L14" s="2"/>
      <c r="M14" s="46"/>
    </row>
    <row r="15" spans="1:13" ht="15" customHeight="1">
      <c r="A15" s="60"/>
      <c r="C15" s="1"/>
      <c r="D15" s="1"/>
      <c r="E15" s="1"/>
      <c r="F15" s="17" t="s">
        <v>93</v>
      </c>
      <c r="G15" s="1"/>
      <c r="H15" s="1"/>
      <c r="I15" s="1"/>
      <c r="J15" s="1"/>
      <c r="K15" s="1"/>
      <c r="L15" s="1"/>
      <c r="M15" s="28"/>
    </row>
    <row r="16" spans="1:13" ht="7.5" customHeight="1">
      <c r="A16" s="6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8"/>
    </row>
    <row r="17" spans="1:13" ht="13.5" customHeight="1">
      <c r="A17" s="60"/>
      <c r="B17" s="1"/>
      <c r="C17" s="1"/>
      <c r="D17" s="1"/>
      <c r="E17" s="1"/>
      <c r="F17" s="208" t="s">
        <v>0</v>
      </c>
      <c r="G17" s="209"/>
      <c r="H17" s="208" t="s">
        <v>0</v>
      </c>
      <c r="I17" s="209"/>
      <c r="J17" s="6"/>
      <c r="K17" s="6" t="s">
        <v>1</v>
      </c>
      <c r="L17" s="72"/>
      <c r="M17" s="30"/>
    </row>
    <row r="18" spans="1:13" ht="13.5" customHeight="1">
      <c r="A18" s="60"/>
      <c r="B18" s="1"/>
      <c r="C18" s="1"/>
      <c r="D18" s="1"/>
      <c r="E18" s="1"/>
      <c r="F18" s="176"/>
      <c r="G18" s="184"/>
      <c r="H18" s="212"/>
      <c r="I18" s="213"/>
      <c r="J18" s="7"/>
      <c r="K18" s="71"/>
      <c r="L18" s="73"/>
      <c r="M18" s="31"/>
    </row>
    <row r="19" spans="1:13" ht="13.5" customHeight="1">
      <c r="A19" s="60"/>
      <c r="B19" s="1"/>
      <c r="C19" s="1"/>
      <c r="D19" s="1"/>
      <c r="E19" s="1"/>
      <c r="F19" s="204" t="s">
        <v>96</v>
      </c>
      <c r="G19" s="205"/>
      <c r="H19" s="210" t="s">
        <v>7</v>
      </c>
      <c r="I19" s="211"/>
      <c r="J19" s="8" t="s">
        <v>2</v>
      </c>
      <c r="K19" s="8" t="s">
        <v>8</v>
      </c>
      <c r="L19" s="99" t="s">
        <v>59</v>
      </c>
      <c r="M19" s="32"/>
    </row>
    <row r="20" spans="1:13" ht="13.5" customHeight="1">
      <c r="A20" s="60"/>
      <c r="B20" s="1"/>
      <c r="C20" s="1"/>
      <c r="D20" s="1"/>
      <c r="E20" s="1"/>
      <c r="F20" s="206"/>
      <c r="G20" s="207"/>
      <c r="H20" s="166">
        <f>ROUND(1.2*D26/1000,3)</f>
        <v>0</v>
      </c>
      <c r="I20" s="167"/>
      <c r="J20" s="9" t="s">
        <v>2</v>
      </c>
      <c r="K20" s="157"/>
      <c r="L20" s="140" t="s">
        <v>59</v>
      </c>
      <c r="M20" s="124">
        <f>ROUND(H20*K20,3)</f>
        <v>0</v>
      </c>
    </row>
    <row r="21" spans="1:13" ht="13.5" customHeight="1">
      <c r="A21" s="60"/>
      <c r="B21" s="1"/>
      <c r="C21" s="1"/>
      <c r="D21" s="1"/>
      <c r="E21" s="1"/>
      <c r="F21" s="204" t="s">
        <v>97</v>
      </c>
      <c r="G21" s="205"/>
      <c r="H21" s="210" t="s">
        <v>9</v>
      </c>
      <c r="I21" s="211"/>
      <c r="J21" s="10" t="s">
        <v>2</v>
      </c>
      <c r="K21" s="8" t="s">
        <v>8</v>
      </c>
      <c r="L21" s="99" t="s">
        <v>59</v>
      </c>
      <c r="M21" s="32"/>
    </row>
    <row r="22" spans="1:13" ht="13.5" customHeight="1">
      <c r="A22" s="60"/>
      <c r="B22" s="1"/>
      <c r="C22" s="1"/>
      <c r="D22" s="1"/>
      <c r="E22" s="1"/>
      <c r="F22" s="176"/>
      <c r="G22" s="184"/>
      <c r="H22" s="166">
        <f>ROUND(1.2*D27/1000,3)</f>
        <v>0</v>
      </c>
      <c r="I22" s="167"/>
      <c r="J22" s="11" t="s">
        <v>2</v>
      </c>
      <c r="K22" s="157"/>
      <c r="L22" s="140" t="s">
        <v>59</v>
      </c>
      <c r="M22" s="124">
        <f>ROUND(H22*K22,3)</f>
        <v>0</v>
      </c>
    </row>
    <row r="23" spans="1:13" ht="13.5" customHeight="1">
      <c r="A23" s="60"/>
      <c r="B23" s="1"/>
      <c r="C23" s="1"/>
      <c r="D23" s="1"/>
      <c r="E23" s="1"/>
      <c r="F23" s="204" t="s">
        <v>88</v>
      </c>
      <c r="G23" s="205"/>
      <c r="H23" s="210" t="s">
        <v>10</v>
      </c>
      <c r="I23" s="211"/>
      <c r="J23" s="8" t="s">
        <v>2</v>
      </c>
      <c r="K23" s="8" t="s">
        <v>24</v>
      </c>
      <c r="L23" s="99" t="s">
        <v>59</v>
      </c>
      <c r="M23" s="32"/>
    </row>
    <row r="24" spans="1:13" ht="13.5" customHeight="1">
      <c r="A24" s="60"/>
      <c r="B24" s="1"/>
      <c r="C24" s="1"/>
      <c r="D24" s="1"/>
      <c r="E24" s="1"/>
      <c r="F24" s="176"/>
      <c r="G24" s="184"/>
      <c r="H24" s="166">
        <f>ROUND((1+D26/1000+D27/1000)*D28/1000,3)</f>
        <v>0</v>
      </c>
      <c r="I24" s="167"/>
      <c r="J24" s="66" t="s">
        <v>2</v>
      </c>
      <c r="K24" s="157"/>
      <c r="L24" s="140" t="s">
        <v>59</v>
      </c>
      <c r="M24" s="124">
        <f>ROUND(H24*K24,3)</f>
        <v>0</v>
      </c>
    </row>
    <row r="25" spans="1:13" ht="13.5" customHeight="1">
      <c r="A25" s="60"/>
      <c r="B25" s="1"/>
      <c r="C25" s="1"/>
      <c r="D25" s="1"/>
      <c r="E25" s="1"/>
      <c r="F25" s="202" t="s">
        <v>89</v>
      </c>
      <c r="G25" s="203"/>
      <c r="H25" s="210" t="s">
        <v>12</v>
      </c>
      <c r="I25" s="211"/>
      <c r="J25" s="10" t="s">
        <v>2</v>
      </c>
      <c r="K25" s="8" t="s">
        <v>11</v>
      </c>
      <c r="L25" s="99" t="s">
        <v>59</v>
      </c>
      <c r="M25" s="32"/>
    </row>
    <row r="26" spans="1:13" ht="13.5" customHeight="1">
      <c r="A26" s="60"/>
      <c r="B26" s="13" t="s">
        <v>94</v>
      </c>
      <c r="C26" s="1"/>
      <c r="D26" s="158"/>
      <c r="E26" s="13" t="s">
        <v>15</v>
      </c>
      <c r="F26" s="176"/>
      <c r="G26" s="184"/>
      <c r="H26" s="166">
        <f>ROUND((1+D26/1000+D27/1000)*D29/1000,3)</f>
        <v>0</v>
      </c>
      <c r="I26" s="167"/>
      <c r="J26" s="66" t="s">
        <v>2</v>
      </c>
      <c r="K26" s="157"/>
      <c r="L26" s="140" t="s">
        <v>59</v>
      </c>
      <c r="M26" s="124">
        <f>ROUND(H26*K26,3)</f>
        <v>0</v>
      </c>
    </row>
    <row r="27" spans="1:13" ht="13.5" customHeight="1">
      <c r="A27" s="60"/>
      <c r="B27" s="13" t="s">
        <v>95</v>
      </c>
      <c r="C27" s="1"/>
      <c r="D27" s="159"/>
      <c r="E27" s="13" t="s">
        <v>15</v>
      </c>
      <c r="F27" s="222" t="s">
        <v>52</v>
      </c>
      <c r="G27" s="175"/>
      <c r="H27" s="166">
        <f>SUM(H20:I26)</f>
        <v>0</v>
      </c>
      <c r="I27" s="167"/>
      <c r="J27" s="10"/>
      <c r="K27" s="85" t="s">
        <v>72</v>
      </c>
      <c r="L27" s="100" t="s">
        <v>59</v>
      </c>
      <c r="M27" s="125">
        <f>SUM(M20:M26)</f>
        <v>0</v>
      </c>
    </row>
    <row r="28" spans="1:13" ht="13.5" customHeight="1">
      <c r="A28" s="60"/>
      <c r="B28" s="13" t="s">
        <v>18</v>
      </c>
      <c r="C28" s="1"/>
      <c r="D28" s="159"/>
      <c r="E28" s="13" t="s">
        <v>15</v>
      </c>
      <c r="F28" s="174"/>
      <c r="G28" s="175"/>
      <c r="H28" s="221"/>
      <c r="I28" s="221"/>
      <c r="J28" s="84"/>
      <c r="K28" s="102" t="s">
        <v>52</v>
      </c>
      <c r="L28" s="101" t="s">
        <v>59</v>
      </c>
      <c r="M28" s="126">
        <f>H27</f>
        <v>0</v>
      </c>
    </row>
    <row r="29" spans="1:13" ht="13.5" customHeight="1">
      <c r="A29" s="60"/>
      <c r="B29" s="13" t="s">
        <v>19</v>
      </c>
      <c r="C29" s="1"/>
      <c r="D29" s="160"/>
      <c r="E29" s="13" t="s">
        <v>15</v>
      </c>
      <c r="F29" s="180" t="s">
        <v>74</v>
      </c>
      <c r="G29" s="181"/>
      <c r="H29" s="181"/>
      <c r="I29" s="181"/>
      <c r="J29" s="181"/>
      <c r="K29" s="181"/>
      <c r="L29" s="220"/>
      <c r="M29" s="127" t="e">
        <f>ROUND(M27/M28,3)</f>
        <v>#DIV/0!</v>
      </c>
    </row>
    <row r="30" spans="1:13" ht="13.5" customHeight="1" thickBot="1">
      <c r="A30" s="6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7"/>
    </row>
    <row r="31" spans="1:13" ht="7.5" customHeight="1">
      <c r="A31" s="5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7"/>
    </row>
    <row r="32" spans="1:13" ht="15" customHeight="1">
      <c r="A32" s="64" t="s">
        <v>41</v>
      </c>
      <c r="B32" s="47" t="s">
        <v>40</v>
      </c>
      <c r="C32" s="38"/>
      <c r="D32" s="1"/>
      <c r="E32" s="1"/>
      <c r="F32" s="65" t="s">
        <v>44</v>
      </c>
      <c r="G32" s="223"/>
      <c r="H32" s="224"/>
      <c r="I32" s="224"/>
      <c r="J32" s="224"/>
      <c r="K32" s="224"/>
      <c r="L32" s="224"/>
      <c r="M32" s="225"/>
    </row>
    <row r="33" spans="1:13" ht="7.5" customHeight="1">
      <c r="A33" s="60"/>
      <c r="B33" s="39"/>
      <c r="C33" s="1"/>
      <c r="D33" s="13"/>
      <c r="E33" s="1"/>
      <c r="F33" s="45"/>
      <c r="G33" s="2"/>
      <c r="H33" s="2"/>
      <c r="I33" s="2"/>
      <c r="J33" s="2"/>
      <c r="K33" s="2"/>
      <c r="L33" s="2"/>
      <c r="M33" s="46"/>
    </row>
    <row r="34" spans="1:13" ht="15" customHeight="1">
      <c r="A34" s="64"/>
      <c r="C34" s="1"/>
      <c r="D34" s="1"/>
      <c r="E34" s="1"/>
      <c r="F34" s="17" t="s">
        <v>93</v>
      </c>
      <c r="G34" s="1"/>
      <c r="H34" s="1"/>
      <c r="I34" s="1"/>
      <c r="J34" s="1"/>
      <c r="K34" s="1"/>
      <c r="L34" s="1"/>
      <c r="M34" s="28"/>
    </row>
    <row r="35" spans="1:13" ht="7.5" customHeight="1">
      <c r="A35" s="60"/>
      <c r="B35" s="1"/>
      <c r="C35" s="1"/>
      <c r="D35" s="1"/>
      <c r="E35" s="1"/>
      <c r="F35" s="190"/>
      <c r="G35" s="190"/>
      <c r="H35" s="19"/>
      <c r="I35" s="19"/>
      <c r="J35" s="78"/>
      <c r="K35" s="78"/>
      <c r="L35" s="79"/>
      <c r="M35" s="29"/>
    </row>
    <row r="36" spans="1:13" ht="13.5" customHeight="1">
      <c r="A36" s="60"/>
      <c r="B36" s="17"/>
      <c r="C36" s="1"/>
      <c r="D36" s="1"/>
      <c r="E36" s="1"/>
      <c r="F36" s="162" t="s">
        <v>85</v>
      </c>
      <c r="G36" s="163"/>
      <c r="H36" s="170" t="s">
        <v>6</v>
      </c>
      <c r="I36" s="171"/>
      <c r="J36" s="111"/>
      <c r="K36" s="11" t="s">
        <v>60</v>
      </c>
      <c r="L36" s="88"/>
      <c r="M36" s="77"/>
    </row>
    <row r="37" spans="1:13" ht="13.5" customHeight="1">
      <c r="A37" s="60"/>
      <c r="B37" s="1"/>
      <c r="C37" s="1"/>
      <c r="D37" s="1"/>
      <c r="E37" s="1"/>
      <c r="F37" s="164"/>
      <c r="G37" s="165"/>
      <c r="H37" s="182" t="s">
        <v>61</v>
      </c>
      <c r="I37" s="183"/>
      <c r="J37" s="89" t="s">
        <v>2</v>
      </c>
      <c r="K37" s="89" t="s">
        <v>62</v>
      </c>
      <c r="L37" s="90" t="s">
        <v>59</v>
      </c>
      <c r="M37" s="35"/>
    </row>
    <row r="38" spans="1:13" ht="13.5" customHeight="1">
      <c r="A38" s="60"/>
      <c r="B38" s="1"/>
      <c r="C38" s="1"/>
      <c r="D38" s="1"/>
      <c r="E38" s="1"/>
      <c r="F38" s="176"/>
      <c r="G38" s="184"/>
      <c r="H38" s="166">
        <f>ROUND((1.2*(D45/1000+D46/1000))+((1+D45/1000+D46/1000)*(D47/1000+D48/1000)),3)</f>
        <v>0</v>
      </c>
      <c r="I38" s="167"/>
      <c r="J38" s="9" t="s">
        <v>2</v>
      </c>
      <c r="K38" s="130" t="e">
        <f>M29</f>
        <v>#DIV/0!</v>
      </c>
      <c r="L38" s="70" t="s">
        <v>59</v>
      </c>
      <c r="M38" s="124" t="e">
        <f>ROUND(H38*K38,3)</f>
        <v>#DIV/0!</v>
      </c>
    </row>
    <row r="39" spans="1:13" ht="13.5" customHeight="1">
      <c r="A39" s="60"/>
      <c r="B39" s="1"/>
      <c r="C39" s="1"/>
      <c r="D39" s="1"/>
      <c r="E39" s="1"/>
      <c r="F39" s="188" t="s">
        <v>86</v>
      </c>
      <c r="G39" s="189"/>
      <c r="H39" s="168" t="s">
        <v>3</v>
      </c>
      <c r="I39" s="169"/>
      <c r="J39" s="112" t="s">
        <v>2</v>
      </c>
      <c r="K39" s="112" t="s">
        <v>4</v>
      </c>
      <c r="L39" s="92" t="s">
        <v>59</v>
      </c>
      <c r="M39" s="93"/>
    </row>
    <row r="40" spans="1:13" ht="13.5" customHeight="1">
      <c r="A40" s="60"/>
      <c r="B40" s="1"/>
      <c r="C40" s="1"/>
      <c r="D40" s="1"/>
      <c r="E40" s="1"/>
      <c r="F40" s="164"/>
      <c r="G40" s="165"/>
      <c r="H40" s="182" t="s">
        <v>63</v>
      </c>
      <c r="I40" s="183"/>
      <c r="J40" s="89" t="s">
        <v>2</v>
      </c>
      <c r="K40" s="89" t="s">
        <v>64</v>
      </c>
      <c r="L40" s="90" t="s">
        <v>59</v>
      </c>
      <c r="M40" s="94"/>
    </row>
    <row r="41" spans="1:13" ht="13.5" customHeight="1">
      <c r="A41" s="60"/>
      <c r="B41" s="1"/>
      <c r="C41" s="1"/>
      <c r="D41" s="1"/>
      <c r="E41" s="1"/>
      <c r="F41" s="176"/>
      <c r="G41" s="184"/>
      <c r="H41" s="186">
        <v>1.2</v>
      </c>
      <c r="I41" s="187"/>
      <c r="J41" s="11" t="s">
        <v>2</v>
      </c>
      <c r="K41" s="148"/>
      <c r="L41" s="141" t="s">
        <v>59</v>
      </c>
      <c r="M41" s="124">
        <f>ROUND(H41*K41,3)</f>
        <v>0</v>
      </c>
    </row>
    <row r="42" spans="1:13" ht="13.5" customHeight="1">
      <c r="A42" s="60"/>
      <c r="B42" s="1"/>
      <c r="C42" s="1"/>
      <c r="D42" s="1"/>
      <c r="E42" s="1"/>
      <c r="F42" s="188" t="s">
        <v>87</v>
      </c>
      <c r="G42" s="189"/>
      <c r="H42" s="170" t="s">
        <v>5</v>
      </c>
      <c r="I42" s="171"/>
      <c r="J42" s="91" t="s">
        <v>2</v>
      </c>
      <c r="K42" s="95" t="s">
        <v>65</v>
      </c>
      <c r="L42" s="97" t="s">
        <v>59</v>
      </c>
      <c r="M42" s="34"/>
    </row>
    <row r="43" spans="1:13" ht="13.5" customHeight="1">
      <c r="A43" s="60"/>
      <c r="B43" s="1"/>
      <c r="C43" s="1"/>
      <c r="D43" s="1"/>
      <c r="E43" s="1"/>
      <c r="F43" s="164"/>
      <c r="G43" s="165"/>
      <c r="H43" s="182" t="s">
        <v>66</v>
      </c>
      <c r="I43" s="183"/>
      <c r="J43" s="89" t="s">
        <v>2</v>
      </c>
      <c r="K43" s="96" t="s">
        <v>67</v>
      </c>
      <c r="L43" s="90" t="s">
        <v>59</v>
      </c>
      <c r="M43" s="35"/>
    </row>
    <row r="44" spans="1:13" ht="13.5" customHeight="1">
      <c r="A44" s="60"/>
      <c r="B44" s="1"/>
      <c r="C44" s="1"/>
      <c r="D44" s="1"/>
      <c r="E44" s="1"/>
      <c r="F44" s="176"/>
      <c r="G44" s="184"/>
      <c r="H44" s="186">
        <v>4.4</v>
      </c>
      <c r="I44" s="187"/>
      <c r="J44" s="9" t="s">
        <v>2</v>
      </c>
      <c r="K44" s="75"/>
      <c r="L44" s="142" t="s">
        <v>59</v>
      </c>
      <c r="M44" s="124">
        <f>ROUND(H44*K44,3)</f>
        <v>0</v>
      </c>
    </row>
    <row r="45" spans="1:13" ht="13.5" customHeight="1">
      <c r="A45" s="60"/>
      <c r="B45" s="13" t="s">
        <v>98</v>
      </c>
      <c r="C45" s="1"/>
      <c r="D45" s="161"/>
      <c r="E45" s="13" t="s">
        <v>15</v>
      </c>
      <c r="F45" s="174"/>
      <c r="G45" s="175"/>
      <c r="H45" s="185"/>
      <c r="I45" s="185"/>
      <c r="J45" s="98"/>
      <c r="K45" s="98" t="s">
        <v>83</v>
      </c>
      <c r="L45" s="87"/>
      <c r="M45" s="125" t="e">
        <f>SUM(M38:M44)</f>
        <v>#DIV/0!</v>
      </c>
    </row>
    <row r="46" spans="1:13" ht="13.5" customHeight="1">
      <c r="A46" s="60"/>
      <c r="B46" s="13" t="s">
        <v>99</v>
      </c>
      <c r="C46" s="1"/>
      <c r="D46" s="159"/>
      <c r="E46" s="13" t="s">
        <v>15</v>
      </c>
      <c r="F46" s="176"/>
      <c r="G46" s="177"/>
      <c r="H46" s="76"/>
      <c r="I46" s="19"/>
      <c r="K46" s="79" t="s">
        <v>100</v>
      </c>
      <c r="L46" s="86"/>
      <c r="M46" s="33">
        <f>ROUND((1+D45/1000+D46/1000)*(1.2+D47/1000+D48/1000),3)</f>
        <v>1.2</v>
      </c>
    </row>
    <row r="47" spans="1:13" ht="13.5" customHeight="1">
      <c r="A47" s="60"/>
      <c r="B47" s="13" t="s">
        <v>20</v>
      </c>
      <c r="C47" s="1"/>
      <c r="D47" s="159"/>
      <c r="E47" s="13" t="s">
        <v>15</v>
      </c>
      <c r="F47" s="180" t="s">
        <v>81</v>
      </c>
      <c r="G47" s="181"/>
      <c r="H47" s="181"/>
      <c r="I47" s="181"/>
      <c r="J47" s="181"/>
      <c r="K47" s="172"/>
      <c r="L47" s="173"/>
      <c r="M47" s="129" t="e">
        <f>ROUND(M45/M46,3)</f>
        <v>#DIV/0!</v>
      </c>
    </row>
    <row r="48" spans="1:13" ht="13.5" customHeight="1">
      <c r="A48" s="60"/>
      <c r="B48" s="13" t="s">
        <v>21</v>
      </c>
      <c r="C48" s="1"/>
      <c r="D48" s="160"/>
      <c r="E48" s="13" t="s">
        <v>15</v>
      </c>
      <c r="F48" s="180" t="s">
        <v>82</v>
      </c>
      <c r="G48" s="181"/>
      <c r="H48" s="181"/>
      <c r="I48" s="181"/>
      <c r="J48" s="181"/>
      <c r="K48" s="172"/>
      <c r="L48" s="173"/>
      <c r="M48" s="128" t="e">
        <f>M47</f>
        <v>#DIV/0!</v>
      </c>
    </row>
    <row r="49" spans="1:13" ht="7.5" customHeight="1">
      <c r="A49" s="114"/>
      <c r="B49" s="16"/>
      <c r="C49" s="115"/>
      <c r="D49" s="116"/>
      <c r="E49" s="115"/>
      <c r="F49" s="117"/>
      <c r="G49" s="115"/>
      <c r="H49" s="115"/>
      <c r="I49" s="117"/>
      <c r="J49" s="116"/>
      <c r="K49" s="116"/>
      <c r="L49" s="116"/>
      <c r="M49" s="118"/>
    </row>
    <row r="50" spans="1:13" ht="7.5" customHeight="1">
      <c r="A50" s="119"/>
      <c r="B50" s="4"/>
      <c r="C50" s="41"/>
      <c r="D50" s="42"/>
      <c r="E50" s="41"/>
      <c r="F50" s="40"/>
      <c r="G50" s="41"/>
      <c r="H50" s="41"/>
      <c r="I50" s="40"/>
      <c r="J50" s="42"/>
      <c r="K50" s="42"/>
      <c r="L50" s="42"/>
      <c r="M50" s="120"/>
    </row>
    <row r="51" spans="1:13" ht="13.5" customHeight="1">
      <c r="A51" s="60"/>
      <c r="B51" s="1"/>
      <c r="C51" s="2"/>
      <c r="D51" s="121" t="s">
        <v>80</v>
      </c>
      <c r="E51" s="20"/>
      <c r="F51" s="121"/>
      <c r="G51" s="20"/>
      <c r="H51" s="20"/>
      <c r="I51" s="122"/>
      <c r="J51" s="122"/>
      <c r="K51" s="123"/>
      <c r="L51" s="123"/>
      <c r="M51" s="139"/>
    </row>
    <row r="52" spans="1:13" ht="13.5" customHeight="1">
      <c r="A52" s="60"/>
      <c r="B52" s="50" t="s">
        <v>25</v>
      </c>
      <c r="C52" s="2" t="s">
        <v>26</v>
      </c>
      <c r="D52" s="103" t="s">
        <v>79</v>
      </c>
      <c r="E52" s="21"/>
      <c r="F52" s="48"/>
      <c r="G52" s="21"/>
      <c r="H52" s="191" t="s">
        <v>51</v>
      </c>
      <c r="I52" s="192"/>
      <c r="J52" s="69" t="s">
        <v>2</v>
      </c>
      <c r="K52" s="69" t="s">
        <v>14</v>
      </c>
      <c r="L52" s="143" t="s">
        <v>73</v>
      </c>
      <c r="M52" s="36"/>
    </row>
    <row r="53" spans="1:13" ht="13.5" customHeight="1">
      <c r="A53" s="60"/>
      <c r="B53" s="51" t="s">
        <v>27</v>
      </c>
      <c r="C53" s="2" t="s">
        <v>53</v>
      </c>
      <c r="D53" s="22"/>
      <c r="E53" s="23"/>
      <c r="F53" s="49"/>
      <c r="G53" s="23"/>
      <c r="H53" s="193" t="e">
        <f>M47</f>
        <v>#DIV/0!</v>
      </c>
      <c r="I53" s="194"/>
      <c r="J53" s="131" t="s">
        <v>2</v>
      </c>
      <c r="K53" s="144">
        <f>M46</f>
        <v>1.2</v>
      </c>
      <c r="L53" s="145" t="s">
        <v>73</v>
      </c>
      <c r="M53" s="124" t="e">
        <f>ROUND(H53*K53,3)</f>
        <v>#DIV/0!</v>
      </c>
    </row>
    <row r="54" spans="1:13" ht="13.5" customHeight="1">
      <c r="A54" s="60"/>
      <c r="B54" s="52" t="s">
        <v>28</v>
      </c>
      <c r="C54" s="2" t="s">
        <v>54</v>
      </c>
      <c r="D54" s="103" t="s">
        <v>78</v>
      </c>
      <c r="E54" s="21"/>
      <c r="F54" s="48"/>
      <c r="G54" s="21"/>
      <c r="H54" s="216" t="s">
        <v>13</v>
      </c>
      <c r="I54" s="217"/>
      <c r="J54" s="132" t="s">
        <v>2</v>
      </c>
      <c r="K54" s="132" t="s">
        <v>33</v>
      </c>
      <c r="L54" s="99" t="s">
        <v>101</v>
      </c>
      <c r="M54" s="149"/>
    </row>
    <row r="55" spans="1:13" ht="13.5" customHeight="1">
      <c r="A55" s="60"/>
      <c r="B55" s="53" t="s">
        <v>29</v>
      </c>
      <c r="C55" s="2" t="s">
        <v>55</v>
      </c>
      <c r="D55" s="104"/>
      <c r="E55" s="23"/>
      <c r="F55" s="49"/>
      <c r="G55" s="23"/>
      <c r="H55" s="218">
        <f>H41</f>
        <v>1.2</v>
      </c>
      <c r="I55" s="219"/>
      <c r="J55" s="131" t="s">
        <v>2</v>
      </c>
      <c r="K55" s="135">
        <f>M51</f>
        <v>0</v>
      </c>
      <c r="L55" s="145" t="s">
        <v>101</v>
      </c>
      <c r="M55" s="124">
        <f>ROUND(H55*K55*2.6,3)</f>
        <v>0</v>
      </c>
    </row>
    <row r="56" spans="1:13" ht="13.5" customHeight="1">
      <c r="A56" s="60"/>
      <c r="B56" s="54" t="s">
        <v>30</v>
      </c>
      <c r="C56" s="2" t="s">
        <v>56</v>
      </c>
      <c r="D56" s="103" t="s">
        <v>77</v>
      </c>
      <c r="E56" s="21"/>
      <c r="F56" s="106" t="s">
        <v>76</v>
      </c>
      <c r="G56" s="107" t="s">
        <v>36</v>
      </c>
      <c r="H56" s="195" t="s">
        <v>75</v>
      </c>
      <c r="I56" s="196"/>
      <c r="J56" s="106" t="s">
        <v>35</v>
      </c>
      <c r="K56" s="106" t="s">
        <v>34</v>
      </c>
      <c r="L56" s="108" t="s">
        <v>59</v>
      </c>
      <c r="M56" s="36"/>
    </row>
    <row r="57" spans="1:13" ht="13.5" customHeight="1">
      <c r="A57" s="60"/>
      <c r="B57" s="55" t="s">
        <v>31</v>
      </c>
      <c r="C57" s="2" t="s">
        <v>57</v>
      </c>
      <c r="D57" s="104"/>
      <c r="E57" s="23"/>
      <c r="F57" s="136" t="e">
        <f>M53</f>
        <v>#DIV/0!</v>
      </c>
      <c r="G57" s="133" t="s">
        <v>36</v>
      </c>
      <c r="H57" s="197">
        <f>M55</f>
        <v>0</v>
      </c>
      <c r="I57" s="198"/>
      <c r="J57" s="134" t="s">
        <v>35</v>
      </c>
      <c r="K57" s="136">
        <f>M46</f>
        <v>1.2</v>
      </c>
      <c r="L57" s="146" t="s">
        <v>59</v>
      </c>
      <c r="M57" s="137" t="e">
        <f>ROUND((F57-H57)/K57,3)</f>
        <v>#DIV/0!</v>
      </c>
    </row>
    <row r="58" spans="1:13" s="18" customFormat="1" ht="13.5" customHeight="1">
      <c r="A58" s="62"/>
      <c r="B58" s="56" t="s">
        <v>32</v>
      </c>
      <c r="C58" s="2" t="s">
        <v>58</v>
      </c>
      <c r="D58" s="105" t="s">
        <v>71</v>
      </c>
      <c r="E58" s="26"/>
      <c r="F58" s="24"/>
      <c r="G58" s="25"/>
      <c r="H58" s="25"/>
      <c r="I58" s="25"/>
      <c r="J58" s="26"/>
      <c r="K58" s="25"/>
      <c r="L58" s="26"/>
      <c r="M58" s="138" t="e">
        <f>IF(M57&lt;0,"A",IF(M57&lt;0.1,"B",IF(M57&lt;0.2,"C",IF(M57&lt;0.3,"D",IF(M57&lt;0.4,"E",IF(M57&lt;0.8,"F",IF(M57&gt;0.8,"G")))))))</f>
        <v>#DIV/0!</v>
      </c>
    </row>
    <row r="59" spans="1:13" s="18" customFormat="1" ht="7.5" customHeight="1" thickBot="1">
      <c r="A59" s="81"/>
      <c r="B59" s="82"/>
      <c r="C59" s="82"/>
      <c r="D59" s="82"/>
      <c r="E59" s="82"/>
      <c r="F59" s="83"/>
      <c r="G59" s="83"/>
      <c r="H59" s="83"/>
      <c r="I59" s="83"/>
      <c r="J59" s="82"/>
      <c r="K59" s="82"/>
      <c r="L59" s="82"/>
      <c r="M59" s="44"/>
    </row>
    <row r="60" spans="1:13" s="18" customFormat="1" ht="3.75" customHeight="1">
      <c r="A60" s="62"/>
      <c r="B60" s="17"/>
      <c r="C60" s="17"/>
      <c r="D60" s="17"/>
      <c r="E60" s="17"/>
      <c r="F60" s="15"/>
      <c r="G60" s="15"/>
      <c r="H60" s="15"/>
      <c r="I60" s="15"/>
      <c r="J60" s="17"/>
      <c r="K60" s="17"/>
      <c r="L60" s="17"/>
      <c r="M60" s="43"/>
    </row>
    <row r="61" spans="1:13" s="18" customFormat="1" ht="13.5" customHeight="1">
      <c r="A61" s="113" t="s">
        <v>68</v>
      </c>
      <c r="B61" s="13" t="s">
        <v>23</v>
      </c>
      <c r="C61" s="17"/>
      <c r="D61" s="17"/>
      <c r="E61" s="17"/>
      <c r="F61" s="15"/>
      <c r="G61" s="15"/>
      <c r="I61" s="15"/>
      <c r="J61" s="17"/>
      <c r="K61" s="17"/>
      <c r="L61" s="17"/>
      <c r="M61" s="43"/>
    </row>
    <row r="62" spans="1:13" s="18" customFormat="1" ht="13.5" customHeight="1">
      <c r="A62" s="113" t="s">
        <v>69</v>
      </c>
      <c r="B62" s="13" t="s">
        <v>39</v>
      </c>
      <c r="C62" s="17"/>
      <c r="D62" s="17"/>
      <c r="E62" s="17"/>
      <c r="F62" s="15"/>
      <c r="G62" s="15"/>
      <c r="H62" s="15"/>
      <c r="I62" s="15"/>
      <c r="J62" s="17"/>
      <c r="K62" s="17"/>
      <c r="L62" s="17"/>
      <c r="M62" s="43"/>
    </row>
    <row r="63" spans="1:13" s="18" customFormat="1" ht="13.5" customHeight="1">
      <c r="A63" s="113" t="s">
        <v>70</v>
      </c>
      <c r="B63" s="13" t="s">
        <v>22</v>
      </c>
      <c r="C63" s="17"/>
      <c r="D63" s="17"/>
      <c r="E63" s="17"/>
      <c r="F63" s="15"/>
      <c r="G63" s="15"/>
      <c r="H63" s="15"/>
      <c r="I63" s="15"/>
      <c r="J63" s="17"/>
      <c r="K63" s="17"/>
      <c r="L63" s="17"/>
      <c r="M63" s="43"/>
    </row>
    <row r="64" spans="1:13" ht="3.75" customHeight="1" thickBot="1">
      <c r="A64" s="6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37"/>
    </row>
    <row r="65" spans="1:13" ht="7.5" customHeight="1">
      <c r="A65" s="8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5.75" thickBot="1">
      <c r="A66" s="74" t="s">
        <v>102</v>
      </c>
    </row>
    <row r="67" spans="1:13" ht="7.5" customHeight="1">
      <c r="A67" s="5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7"/>
    </row>
    <row r="68" spans="1:13" ht="16.5" customHeight="1">
      <c r="A68" s="60"/>
      <c r="B68" s="47" t="s">
        <v>16</v>
      </c>
      <c r="C68" s="214">
        <f>C4</f>
        <v>0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5"/>
    </row>
    <row r="69" spans="1:13" ht="7.5" customHeight="1">
      <c r="A69" s="6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8"/>
    </row>
    <row r="70" spans="1:13" ht="16.5" customHeight="1">
      <c r="A70" s="60"/>
      <c r="B70" s="47" t="s">
        <v>17</v>
      </c>
      <c r="C70" s="214">
        <f>C10</f>
        <v>0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5"/>
    </row>
    <row r="71" spans="1:13" ht="7.5" customHeight="1" thickBot="1">
      <c r="A71" s="6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37"/>
    </row>
    <row r="72" spans="1:13" ht="7.5" customHeight="1">
      <c r="A72" s="6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8"/>
    </row>
    <row r="73" spans="1:13" ht="15" customHeight="1">
      <c r="A73" s="64" t="s">
        <v>42</v>
      </c>
      <c r="B73" s="47" t="s">
        <v>43</v>
      </c>
      <c r="C73" s="38"/>
      <c r="D73" s="1"/>
      <c r="E73" s="1"/>
      <c r="F73" s="65" t="s">
        <v>44</v>
      </c>
      <c r="G73" s="223"/>
      <c r="H73" s="224"/>
      <c r="I73" s="224"/>
      <c r="J73" s="224"/>
      <c r="K73" s="224"/>
      <c r="L73" s="224"/>
      <c r="M73" s="225"/>
    </row>
    <row r="74" spans="1:13" ht="7.5" customHeight="1">
      <c r="A74" s="60"/>
      <c r="B74" s="39"/>
      <c r="C74" s="1"/>
      <c r="D74" s="13"/>
      <c r="E74" s="1"/>
      <c r="F74" s="45"/>
      <c r="G74" s="2"/>
      <c r="H74" s="2"/>
      <c r="I74" s="2"/>
      <c r="J74" s="2"/>
      <c r="K74" s="2"/>
      <c r="L74" s="2"/>
      <c r="M74" s="46"/>
    </row>
    <row r="75" spans="1:13" ht="15" customHeight="1">
      <c r="A75" s="64"/>
      <c r="C75" s="1"/>
      <c r="D75" s="1"/>
      <c r="E75" s="1"/>
      <c r="F75" s="17" t="s">
        <v>93</v>
      </c>
      <c r="G75" s="1"/>
      <c r="H75" s="1"/>
      <c r="I75" s="1"/>
      <c r="J75" s="1"/>
      <c r="K75" s="1"/>
      <c r="L75" s="1"/>
      <c r="M75" s="28"/>
    </row>
    <row r="76" spans="1:13" ht="7.5" customHeight="1">
      <c r="A76" s="60"/>
      <c r="B76" s="1"/>
      <c r="C76" s="1"/>
      <c r="D76" s="1"/>
      <c r="E76" s="1"/>
      <c r="F76" s="190"/>
      <c r="G76" s="190"/>
      <c r="H76" s="19"/>
      <c r="I76" s="19"/>
      <c r="J76" s="78"/>
      <c r="K76" s="78"/>
      <c r="L76" s="79"/>
      <c r="M76" s="29"/>
    </row>
    <row r="77" spans="1:13" ht="13.5" customHeight="1">
      <c r="A77" s="60"/>
      <c r="B77" s="17"/>
      <c r="C77" s="1"/>
      <c r="D77" s="1"/>
      <c r="E77" s="1"/>
      <c r="F77" s="162" t="s">
        <v>85</v>
      </c>
      <c r="G77" s="163"/>
      <c r="H77" s="170" t="s">
        <v>6</v>
      </c>
      <c r="I77" s="171"/>
      <c r="J77" s="111"/>
      <c r="K77" s="11" t="s">
        <v>60</v>
      </c>
      <c r="L77" s="88"/>
      <c r="M77" s="77"/>
    </row>
    <row r="78" spans="1:13" ht="13.5" customHeight="1">
      <c r="A78" s="60"/>
      <c r="B78" s="1"/>
      <c r="C78" s="1"/>
      <c r="D78" s="1"/>
      <c r="E78" s="1"/>
      <c r="F78" s="164"/>
      <c r="G78" s="165"/>
      <c r="H78" s="182" t="s">
        <v>61</v>
      </c>
      <c r="I78" s="183"/>
      <c r="J78" s="89" t="s">
        <v>2</v>
      </c>
      <c r="K78" s="89" t="s">
        <v>62</v>
      </c>
      <c r="L78" s="90" t="s">
        <v>59</v>
      </c>
      <c r="M78" s="35"/>
    </row>
    <row r="79" spans="1:13" ht="13.5" customHeight="1">
      <c r="A79" s="60"/>
      <c r="B79" s="1"/>
      <c r="C79" s="1"/>
      <c r="D79" s="1"/>
      <c r="E79" s="1"/>
      <c r="F79" s="176"/>
      <c r="G79" s="184"/>
      <c r="H79" s="166">
        <f>H38</f>
        <v>0</v>
      </c>
      <c r="I79" s="167"/>
      <c r="J79" s="9" t="s">
        <v>2</v>
      </c>
      <c r="K79" s="130" t="e">
        <f>M29</f>
        <v>#DIV/0!</v>
      </c>
      <c r="L79" s="70" t="s">
        <v>59</v>
      </c>
      <c r="M79" s="124" t="e">
        <f>ROUND(H79*K79,3)</f>
        <v>#DIV/0!</v>
      </c>
    </row>
    <row r="80" spans="1:13" ht="13.5" customHeight="1">
      <c r="A80" s="60"/>
      <c r="B80" s="1"/>
      <c r="C80" s="1"/>
      <c r="D80" s="1"/>
      <c r="E80" s="1"/>
      <c r="F80" s="188" t="s">
        <v>86</v>
      </c>
      <c r="G80" s="189"/>
      <c r="H80" s="168" t="s">
        <v>3</v>
      </c>
      <c r="I80" s="169"/>
      <c r="J80" s="112" t="s">
        <v>2</v>
      </c>
      <c r="K80" s="112" t="s">
        <v>4</v>
      </c>
      <c r="L80" s="92" t="s">
        <v>59</v>
      </c>
      <c r="M80" s="93"/>
    </row>
    <row r="81" spans="1:13" ht="13.5" customHeight="1">
      <c r="A81" s="60"/>
      <c r="B81" s="1"/>
      <c r="C81" s="1"/>
      <c r="D81" s="1"/>
      <c r="E81" s="1"/>
      <c r="F81" s="164"/>
      <c r="G81" s="165"/>
      <c r="H81" s="182" t="s">
        <v>63</v>
      </c>
      <c r="I81" s="183"/>
      <c r="J81" s="89" t="s">
        <v>2</v>
      </c>
      <c r="K81" s="89" t="s">
        <v>64</v>
      </c>
      <c r="L81" s="90" t="s">
        <v>59</v>
      </c>
      <c r="M81" s="94"/>
    </row>
    <row r="82" spans="1:13" ht="13.5" customHeight="1">
      <c r="A82" s="60"/>
      <c r="B82" s="1"/>
      <c r="C82" s="1"/>
      <c r="D82" s="1"/>
      <c r="E82" s="1"/>
      <c r="F82" s="176"/>
      <c r="G82" s="184"/>
      <c r="H82" s="186">
        <f>H41</f>
        <v>1.2</v>
      </c>
      <c r="I82" s="187"/>
      <c r="J82" s="11" t="s">
        <v>2</v>
      </c>
      <c r="K82" s="148"/>
      <c r="L82" s="141" t="s">
        <v>59</v>
      </c>
      <c r="M82" s="124">
        <f>ROUND(H82*K82,3)</f>
        <v>0</v>
      </c>
    </row>
    <row r="83" spans="1:13" ht="13.5" customHeight="1">
      <c r="A83" s="60"/>
      <c r="B83" s="1"/>
      <c r="C83" s="1"/>
      <c r="D83" s="1"/>
      <c r="E83" s="1"/>
      <c r="F83" s="188" t="s">
        <v>87</v>
      </c>
      <c r="G83" s="189"/>
      <c r="H83" s="170" t="s">
        <v>5</v>
      </c>
      <c r="I83" s="171"/>
      <c r="J83" s="91" t="s">
        <v>2</v>
      </c>
      <c r="K83" s="95" t="s">
        <v>65</v>
      </c>
      <c r="L83" s="97" t="s">
        <v>59</v>
      </c>
      <c r="M83" s="34"/>
    </row>
    <row r="84" spans="1:13" ht="13.5" customHeight="1">
      <c r="A84" s="60"/>
      <c r="B84" s="1"/>
      <c r="C84" s="1"/>
      <c r="D84" s="1"/>
      <c r="E84" s="1"/>
      <c r="F84" s="164"/>
      <c r="G84" s="165"/>
      <c r="H84" s="182" t="s">
        <v>66</v>
      </c>
      <c r="I84" s="183"/>
      <c r="J84" s="89" t="s">
        <v>2</v>
      </c>
      <c r="K84" s="96" t="s">
        <v>67</v>
      </c>
      <c r="L84" s="90" t="s">
        <v>59</v>
      </c>
      <c r="M84" s="35"/>
    </row>
    <row r="85" spans="1:13" ht="13.5" customHeight="1">
      <c r="A85" s="60"/>
      <c r="B85" s="1"/>
      <c r="C85" s="1"/>
      <c r="D85" s="1"/>
      <c r="E85" s="1"/>
      <c r="F85" s="176"/>
      <c r="G85" s="184"/>
      <c r="H85" s="186">
        <f>H44</f>
        <v>4.4</v>
      </c>
      <c r="I85" s="187"/>
      <c r="J85" s="9" t="s">
        <v>2</v>
      </c>
      <c r="K85" s="75"/>
      <c r="L85" s="142" t="s">
        <v>59</v>
      </c>
      <c r="M85" s="124">
        <f>ROUND(H85*K85,3)</f>
        <v>0</v>
      </c>
    </row>
    <row r="86" spans="1:13" ht="13.5" customHeight="1">
      <c r="A86" s="60"/>
      <c r="B86" s="13" t="s">
        <v>98</v>
      </c>
      <c r="C86" s="1"/>
      <c r="D86" s="151">
        <f>D45</f>
        <v>0</v>
      </c>
      <c r="E86" s="13" t="s">
        <v>15</v>
      </c>
      <c r="F86" s="174"/>
      <c r="G86" s="175"/>
      <c r="H86" s="185"/>
      <c r="I86" s="185"/>
      <c r="J86" s="98"/>
      <c r="K86" s="98" t="s">
        <v>83</v>
      </c>
      <c r="L86" s="87"/>
      <c r="M86" s="125" t="e">
        <f>SUM(M79:M85)</f>
        <v>#DIV/0!</v>
      </c>
    </row>
    <row r="87" spans="1:13" ht="13.5" customHeight="1">
      <c r="A87" s="60"/>
      <c r="B87" s="13" t="s">
        <v>99</v>
      </c>
      <c r="C87" s="1"/>
      <c r="D87" s="152">
        <f>D46</f>
        <v>0</v>
      </c>
      <c r="E87" s="13" t="s">
        <v>15</v>
      </c>
      <c r="F87" s="176"/>
      <c r="G87" s="177"/>
      <c r="H87" s="76"/>
      <c r="I87" s="19"/>
      <c r="K87" s="79" t="s">
        <v>84</v>
      </c>
      <c r="L87" s="86"/>
      <c r="M87" s="33">
        <f>M46</f>
        <v>1.2</v>
      </c>
    </row>
    <row r="88" spans="1:13" ht="13.5" customHeight="1">
      <c r="A88" s="60"/>
      <c r="B88" s="13" t="s">
        <v>20</v>
      </c>
      <c r="C88" s="1"/>
      <c r="D88" s="152">
        <f>D47</f>
        <v>0</v>
      </c>
      <c r="E88" s="13" t="s">
        <v>15</v>
      </c>
      <c r="F88" s="180" t="s">
        <v>81</v>
      </c>
      <c r="G88" s="181"/>
      <c r="H88" s="181"/>
      <c r="I88" s="181"/>
      <c r="J88" s="181"/>
      <c r="K88" s="172"/>
      <c r="L88" s="173"/>
      <c r="M88" s="129" t="e">
        <f>ROUND(M86/M87,3)</f>
        <v>#DIV/0!</v>
      </c>
    </row>
    <row r="89" spans="1:13" ht="13.5" customHeight="1">
      <c r="A89" s="60"/>
      <c r="B89" s="13" t="s">
        <v>21</v>
      </c>
      <c r="C89" s="1"/>
      <c r="D89" s="153">
        <f>D48</f>
        <v>0</v>
      </c>
      <c r="E89" s="13" t="s">
        <v>15</v>
      </c>
      <c r="F89" s="180" t="s">
        <v>82</v>
      </c>
      <c r="G89" s="181"/>
      <c r="H89" s="181"/>
      <c r="I89" s="181"/>
      <c r="J89" s="181"/>
      <c r="K89" s="172"/>
      <c r="L89" s="173"/>
      <c r="M89" s="128" t="e">
        <f>M88</f>
        <v>#DIV/0!</v>
      </c>
    </row>
    <row r="90" spans="1:13" ht="7.5" customHeight="1">
      <c r="A90" s="114"/>
      <c r="B90" s="16"/>
      <c r="C90" s="115"/>
      <c r="D90" s="116"/>
      <c r="E90" s="115"/>
      <c r="F90" s="117"/>
      <c r="G90" s="115"/>
      <c r="H90" s="115"/>
      <c r="I90" s="117"/>
      <c r="J90" s="116"/>
      <c r="K90" s="116"/>
      <c r="L90" s="116"/>
      <c r="M90" s="118"/>
    </row>
    <row r="91" spans="1:13" ht="7.5" customHeight="1">
      <c r="A91" s="119"/>
      <c r="B91" s="4"/>
      <c r="C91" s="41"/>
      <c r="D91" s="42"/>
      <c r="E91" s="41"/>
      <c r="F91" s="40"/>
      <c r="G91" s="41"/>
      <c r="H91" s="41"/>
      <c r="I91" s="40"/>
      <c r="J91" s="42"/>
      <c r="K91" s="42"/>
      <c r="L91" s="42"/>
      <c r="M91" s="120"/>
    </row>
    <row r="92" spans="1:13" ht="13.5" customHeight="1">
      <c r="A92" s="60"/>
      <c r="B92" s="1"/>
      <c r="C92" s="2"/>
      <c r="D92" s="121" t="s">
        <v>80</v>
      </c>
      <c r="E92" s="20"/>
      <c r="F92" s="121"/>
      <c r="G92" s="20"/>
      <c r="H92" s="20"/>
      <c r="I92" s="122"/>
      <c r="J92" s="122"/>
      <c r="K92" s="123"/>
      <c r="L92" s="123"/>
      <c r="M92" s="139"/>
    </row>
    <row r="93" spans="1:13" ht="13.5" customHeight="1">
      <c r="A93" s="60"/>
      <c r="B93" s="50" t="s">
        <v>25</v>
      </c>
      <c r="C93" s="2" t="s">
        <v>26</v>
      </c>
      <c r="D93" s="103" t="s">
        <v>79</v>
      </c>
      <c r="E93" s="21"/>
      <c r="F93" s="48"/>
      <c r="G93" s="21"/>
      <c r="H93" s="191" t="s">
        <v>51</v>
      </c>
      <c r="I93" s="192"/>
      <c r="J93" s="69" t="s">
        <v>2</v>
      </c>
      <c r="K93" s="69" t="s">
        <v>14</v>
      </c>
      <c r="L93" s="143" t="s">
        <v>73</v>
      </c>
      <c r="M93" s="150"/>
    </row>
    <row r="94" spans="1:13" ht="13.5" customHeight="1">
      <c r="A94" s="60"/>
      <c r="B94" s="51" t="s">
        <v>27</v>
      </c>
      <c r="C94" s="2" t="s">
        <v>53</v>
      </c>
      <c r="D94" s="22"/>
      <c r="E94" s="23"/>
      <c r="F94" s="49"/>
      <c r="G94" s="23"/>
      <c r="H94" s="193" t="e">
        <f>M88</f>
        <v>#DIV/0!</v>
      </c>
      <c r="I94" s="194"/>
      <c r="J94" s="68" t="s">
        <v>2</v>
      </c>
      <c r="K94" s="144">
        <f>M46</f>
        <v>1.2</v>
      </c>
      <c r="L94" s="147" t="s">
        <v>73</v>
      </c>
      <c r="M94" s="124" t="e">
        <f>ROUND(H94*K94,3)</f>
        <v>#DIV/0!</v>
      </c>
    </row>
    <row r="95" spans="1:13" ht="13.5" customHeight="1">
      <c r="A95" s="60"/>
      <c r="B95" s="52" t="s">
        <v>28</v>
      </c>
      <c r="C95" s="2" t="s">
        <v>54</v>
      </c>
      <c r="D95" s="103" t="s">
        <v>78</v>
      </c>
      <c r="E95" s="21"/>
      <c r="F95" s="48"/>
      <c r="G95" s="21"/>
      <c r="H95" s="191" t="s">
        <v>13</v>
      </c>
      <c r="I95" s="192"/>
      <c r="J95" s="69" t="s">
        <v>2</v>
      </c>
      <c r="K95" s="69" t="s">
        <v>33</v>
      </c>
      <c r="L95" s="143" t="s">
        <v>101</v>
      </c>
      <c r="M95" s="149"/>
    </row>
    <row r="96" spans="1:13" ht="13.5" customHeight="1">
      <c r="A96" s="60"/>
      <c r="B96" s="53" t="s">
        <v>29</v>
      </c>
      <c r="C96" s="2" t="s">
        <v>55</v>
      </c>
      <c r="D96" s="104"/>
      <c r="E96" s="23"/>
      <c r="F96" s="49"/>
      <c r="G96" s="23"/>
      <c r="H96" s="193">
        <f>H41</f>
        <v>1.2</v>
      </c>
      <c r="I96" s="194"/>
      <c r="J96" s="68" t="s">
        <v>2</v>
      </c>
      <c r="K96" s="135">
        <f>M92</f>
        <v>0</v>
      </c>
      <c r="L96" s="147" t="s">
        <v>101</v>
      </c>
      <c r="M96" s="124">
        <f>ROUND(H96*K96*2.6,3)</f>
        <v>0</v>
      </c>
    </row>
    <row r="97" spans="1:13" ht="13.5" customHeight="1">
      <c r="A97" s="60"/>
      <c r="B97" s="54" t="s">
        <v>30</v>
      </c>
      <c r="C97" s="2" t="s">
        <v>56</v>
      </c>
      <c r="D97" s="103" t="s">
        <v>77</v>
      </c>
      <c r="E97" s="21"/>
      <c r="F97" s="106" t="s">
        <v>76</v>
      </c>
      <c r="G97" s="107" t="s">
        <v>36</v>
      </c>
      <c r="H97" s="195" t="s">
        <v>75</v>
      </c>
      <c r="I97" s="196"/>
      <c r="J97" s="106" t="s">
        <v>35</v>
      </c>
      <c r="K97" s="106" t="s">
        <v>34</v>
      </c>
      <c r="L97" s="108" t="s">
        <v>59</v>
      </c>
      <c r="M97" s="150"/>
    </row>
    <row r="98" spans="1:13" ht="13.5" customHeight="1">
      <c r="A98" s="60"/>
      <c r="B98" s="55" t="s">
        <v>31</v>
      </c>
      <c r="C98" s="2" t="s">
        <v>57</v>
      </c>
      <c r="D98" s="104"/>
      <c r="E98" s="23"/>
      <c r="F98" s="136" t="e">
        <f>M94</f>
        <v>#DIV/0!</v>
      </c>
      <c r="G98" s="109" t="s">
        <v>36</v>
      </c>
      <c r="H98" s="197">
        <f>M96</f>
        <v>0</v>
      </c>
      <c r="I98" s="198"/>
      <c r="J98" s="110" t="s">
        <v>35</v>
      </c>
      <c r="K98" s="136">
        <f>M46</f>
        <v>1.2</v>
      </c>
      <c r="L98" s="146" t="s">
        <v>59</v>
      </c>
      <c r="M98" s="137" t="e">
        <f>ROUND((F98-H98)/K98,3)</f>
        <v>#DIV/0!</v>
      </c>
    </row>
    <row r="99" spans="1:13" s="18" customFormat="1" ht="13.5" customHeight="1">
      <c r="A99" s="62"/>
      <c r="B99" s="56" t="s">
        <v>32</v>
      </c>
      <c r="C99" s="2" t="s">
        <v>58</v>
      </c>
      <c r="D99" s="105" t="s">
        <v>71</v>
      </c>
      <c r="E99" s="26"/>
      <c r="F99" s="24"/>
      <c r="G99" s="25"/>
      <c r="H99" s="25"/>
      <c r="I99" s="25"/>
      <c r="J99" s="26"/>
      <c r="K99" s="25"/>
      <c r="L99" s="26"/>
      <c r="M99" s="138" t="e">
        <f>IF(M98&lt;0,"A",IF(M98&lt;0.1,"B",IF(M98&lt;0.2,"C",IF(M98&lt;0.3,"D",IF(M98&lt;0.4,"E",IF(M98&lt;0.8,"F",IF(M98&gt;0.8,"G")))))))</f>
        <v>#DIV/0!</v>
      </c>
    </row>
    <row r="100" spans="1:13" s="18" customFormat="1" ht="7.5" customHeight="1" thickBot="1">
      <c r="A100" s="81"/>
      <c r="B100" s="82"/>
      <c r="C100" s="82"/>
      <c r="D100" s="82"/>
      <c r="E100" s="82"/>
      <c r="F100" s="83"/>
      <c r="G100" s="83"/>
      <c r="H100" s="83"/>
      <c r="I100" s="83"/>
      <c r="J100" s="82"/>
      <c r="K100" s="82"/>
      <c r="L100" s="82"/>
      <c r="M100" s="44"/>
    </row>
    <row r="101" spans="1:13" ht="7.5" customHeight="1">
      <c r="A101" s="60"/>
      <c r="B101" s="39"/>
      <c r="C101" s="1"/>
      <c r="D101" s="13"/>
      <c r="E101" s="1"/>
      <c r="F101" s="45"/>
      <c r="G101" s="2"/>
      <c r="H101" s="2"/>
      <c r="I101" s="2"/>
      <c r="J101" s="2"/>
      <c r="K101" s="2"/>
      <c r="L101" s="2"/>
      <c r="M101" s="46"/>
    </row>
    <row r="102" spans="1:13" ht="15" customHeight="1">
      <c r="A102" s="64" t="s">
        <v>45</v>
      </c>
      <c r="B102" s="47" t="s">
        <v>46</v>
      </c>
      <c r="C102" s="38"/>
      <c r="D102" s="1"/>
      <c r="E102" s="1"/>
      <c r="F102" s="65" t="s">
        <v>44</v>
      </c>
      <c r="G102" s="223"/>
      <c r="H102" s="224"/>
      <c r="I102" s="224"/>
      <c r="J102" s="224"/>
      <c r="K102" s="224"/>
      <c r="L102" s="224"/>
      <c r="M102" s="225"/>
    </row>
    <row r="103" spans="1:13" ht="7.5" customHeight="1">
      <c r="A103" s="60"/>
      <c r="B103" s="39"/>
      <c r="C103" s="1"/>
      <c r="D103" s="13"/>
      <c r="E103" s="1"/>
      <c r="F103" s="45"/>
      <c r="G103" s="2"/>
      <c r="H103" s="2"/>
      <c r="I103" s="2"/>
      <c r="J103" s="2"/>
      <c r="K103" s="2"/>
      <c r="L103" s="2"/>
      <c r="M103" s="46"/>
    </row>
    <row r="104" spans="1:13" ht="15" customHeight="1">
      <c r="A104" s="64"/>
      <c r="C104" s="1"/>
      <c r="D104" s="1"/>
      <c r="E104" s="1"/>
      <c r="F104" s="17" t="s">
        <v>93</v>
      </c>
      <c r="G104" s="1"/>
      <c r="H104" s="1"/>
      <c r="I104" s="1"/>
      <c r="J104" s="1"/>
      <c r="K104" s="1"/>
      <c r="L104" s="1"/>
      <c r="M104" s="28"/>
    </row>
    <row r="105" spans="1:13" ht="7.5" customHeight="1">
      <c r="A105" s="60"/>
      <c r="B105" s="1"/>
      <c r="C105" s="1"/>
      <c r="D105" s="1"/>
      <c r="E105" s="1"/>
      <c r="F105" s="190"/>
      <c r="G105" s="190"/>
      <c r="H105" s="19"/>
      <c r="I105" s="19"/>
      <c r="J105" s="78"/>
      <c r="K105" s="78"/>
      <c r="L105" s="79"/>
      <c r="M105" s="29"/>
    </row>
    <row r="106" spans="1:13" ht="13.5" customHeight="1">
      <c r="A106" s="60"/>
      <c r="B106" s="17"/>
      <c r="C106" s="1"/>
      <c r="D106" s="1"/>
      <c r="E106" s="1"/>
      <c r="F106" s="162" t="s">
        <v>85</v>
      </c>
      <c r="G106" s="163"/>
      <c r="H106" s="170" t="s">
        <v>6</v>
      </c>
      <c r="I106" s="171"/>
      <c r="J106" s="111"/>
      <c r="K106" s="11" t="s">
        <v>60</v>
      </c>
      <c r="L106" s="88"/>
      <c r="M106" s="77"/>
    </row>
    <row r="107" spans="1:13" ht="13.5" customHeight="1">
      <c r="A107" s="60"/>
      <c r="B107" s="1"/>
      <c r="C107" s="1"/>
      <c r="D107" s="1"/>
      <c r="E107" s="1"/>
      <c r="F107" s="164"/>
      <c r="G107" s="165"/>
      <c r="H107" s="182" t="s">
        <v>61</v>
      </c>
      <c r="I107" s="183"/>
      <c r="J107" s="89" t="s">
        <v>2</v>
      </c>
      <c r="K107" s="89" t="s">
        <v>62</v>
      </c>
      <c r="L107" s="90" t="s">
        <v>59</v>
      </c>
      <c r="M107" s="35"/>
    </row>
    <row r="108" spans="1:13" ht="13.5" customHeight="1">
      <c r="A108" s="60"/>
      <c r="B108" s="1"/>
      <c r="C108" s="1"/>
      <c r="D108" s="1"/>
      <c r="E108" s="1"/>
      <c r="F108" s="176"/>
      <c r="G108" s="184"/>
      <c r="H108" s="166">
        <f>H38</f>
        <v>0</v>
      </c>
      <c r="I108" s="167"/>
      <c r="J108" s="9" t="s">
        <v>2</v>
      </c>
      <c r="K108" s="130" t="e">
        <f>M29</f>
        <v>#DIV/0!</v>
      </c>
      <c r="L108" s="70" t="s">
        <v>59</v>
      </c>
      <c r="M108" s="124" t="e">
        <f>ROUND(H108*K108,3)</f>
        <v>#DIV/0!</v>
      </c>
    </row>
    <row r="109" spans="1:13" ht="13.5" customHeight="1">
      <c r="A109" s="60"/>
      <c r="B109" s="1"/>
      <c r="C109" s="1"/>
      <c r="D109" s="1"/>
      <c r="E109" s="1"/>
      <c r="F109" s="188" t="s">
        <v>86</v>
      </c>
      <c r="G109" s="189"/>
      <c r="H109" s="168" t="s">
        <v>3</v>
      </c>
      <c r="I109" s="169"/>
      <c r="J109" s="112" t="s">
        <v>2</v>
      </c>
      <c r="K109" s="112" t="s">
        <v>4</v>
      </c>
      <c r="L109" s="92" t="s">
        <v>59</v>
      </c>
      <c r="M109" s="93"/>
    </row>
    <row r="110" spans="1:13" ht="13.5" customHeight="1">
      <c r="A110" s="60"/>
      <c r="B110" s="1"/>
      <c r="C110" s="1"/>
      <c r="D110" s="1"/>
      <c r="E110" s="1"/>
      <c r="F110" s="164"/>
      <c r="G110" s="165"/>
      <c r="H110" s="182" t="s">
        <v>63</v>
      </c>
      <c r="I110" s="183"/>
      <c r="J110" s="89" t="s">
        <v>2</v>
      </c>
      <c r="K110" s="89" t="s">
        <v>64</v>
      </c>
      <c r="L110" s="90" t="s">
        <v>59</v>
      </c>
      <c r="M110" s="94"/>
    </row>
    <row r="111" spans="1:13" ht="13.5" customHeight="1">
      <c r="A111" s="60"/>
      <c r="B111" s="1"/>
      <c r="C111" s="1"/>
      <c r="D111" s="1"/>
      <c r="E111" s="1"/>
      <c r="F111" s="176"/>
      <c r="G111" s="184"/>
      <c r="H111" s="186">
        <f>H41</f>
        <v>1.2</v>
      </c>
      <c r="I111" s="187"/>
      <c r="J111" s="11" t="s">
        <v>2</v>
      </c>
      <c r="K111" s="148"/>
      <c r="L111" s="141" t="s">
        <v>59</v>
      </c>
      <c r="M111" s="124">
        <f>ROUND(H111*K111,3)</f>
        <v>0</v>
      </c>
    </row>
    <row r="112" spans="1:13" ht="13.5" customHeight="1">
      <c r="A112" s="60"/>
      <c r="B112" s="1"/>
      <c r="C112" s="1"/>
      <c r="D112" s="1"/>
      <c r="E112" s="1"/>
      <c r="F112" s="188" t="s">
        <v>87</v>
      </c>
      <c r="G112" s="189"/>
      <c r="H112" s="170" t="s">
        <v>5</v>
      </c>
      <c r="I112" s="171"/>
      <c r="J112" s="91" t="s">
        <v>2</v>
      </c>
      <c r="K112" s="95" t="s">
        <v>65</v>
      </c>
      <c r="L112" s="97" t="s">
        <v>59</v>
      </c>
      <c r="M112" s="34"/>
    </row>
    <row r="113" spans="1:13" ht="13.5" customHeight="1">
      <c r="A113" s="60"/>
      <c r="B113" s="1"/>
      <c r="C113" s="1"/>
      <c r="D113" s="1"/>
      <c r="E113" s="1"/>
      <c r="F113" s="164"/>
      <c r="G113" s="165"/>
      <c r="H113" s="182" t="s">
        <v>66</v>
      </c>
      <c r="I113" s="183"/>
      <c r="J113" s="89" t="s">
        <v>2</v>
      </c>
      <c r="K113" s="96" t="s">
        <v>67</v>
      </c>
      <c r="L113" s="90" t="s">
        <v>59</v>
      </c>
      <c r="M113" s="35"/>
    </row>
    <row r="114" spans="1:13" ht="13.5" customHeight="1">
      <c r="A114" s="60"/>
      <c r="B114" s="1"/>
      <c r="C114" s="1"/>
      <c r="D114" s="1"/>
      <c r="E114" s="1"/>
      <c r="F114" s="176"/>
      <c r="G114" s="184"/>
      <c r="H114" s="186">
        <f>H44</f>
        <v>4.4</v>
      </c>
      <c r="I114" s="187"/>
      <c r="J114" s="9" t="s">
        <v>2</v>
      </c>
      <c r="K114" s="75"/>
      <c r="L114" s="142" t="s">
        <v>59</v>
      </c>
      <c r="M114" s="124">
        <f>ROUND(H114*K114,3)</f>
        <v>0</v>
      </c>
    </row>
    <row r="115" spans="1:13" ht="13.5" customHeight="1">
      <c r="A115" s="60"/>
      <c r="B115" s="13" t="s">
        <v>98</v>
      </c>
      <c r="C115" s="1"/>
      <c r="D115" s="154">
        <f>D45</f>
        <v>0</v>
      </c>
      <c r="E115" s="13" t="s">
        <v>15</v>
      </c>
      <c r="F115" s="174"/>
      <c r="G115" s="175"/>
      <c r="H115" s="185"/>
      <c r="I115" s="185"/>
      <c r="J115" s="98"/>
      <c r="K115" s="98" t="s">
        <v>83</v>
      </c>
      <c r="L115" s="87"/>
      <c r="M115" s="125" t="e">
        <f>SUM(M108:M114)</f>
        <v>#DIV/0!</v>
      </c>
    </row>
    <row r="116" spans="1:13" ht="13.5" customHeight="1">
      <c r="A116" s="60"/>
      <c r="B116" s="13" t="s">
        <v>99</v>
      </c>
      <c r="C116" s="1"/>
      <c r="D116" s="155">
        <f>D46</f>
        <v>0</v>
      </c>
      <c r="E116" s="13" t="s">
        <v>15</v>
      </c>
      <c r="F116" s="176"/>
      <c r="G116" s="177"/>
      <c r="H116" s="76"/>
      <c r="I116" s="19"/>
      <c r="K116" s="79" t="s">
        <v>84</v>
      </c>
      <c r="L116" s="86"/>
      <c r="M116" s="33">
        <f>M46</f>
        <v>1.2</v>
      </c>
    </row>
    <row r="117" spans="1:13" ht="13.5" customHeight="1">
      <c r="A117" s="60"/>
      <c r="B117" s="13" t="s">
        <v>20</v>
      </c>
      <c r="C117" s="1"/>
      <c r="D117" s="155">
        <f>D47</f>
        <v>0</v>
      </c>
      <c r="E117" s="13" t="s">
        <v>15</v>
      </c>
      <c r="F117" s="180" t="s">
        <v>81</v>
      </c>
      <c r="G117" s="181"/>
      <c r="H117" s="181"/>
      <c r="I117" s="181"/>
      <c r="J117" s="181"/>
      <c r="K117" s="172"/>
      <c r="L117" s="173"/>
      <c r="M117" s="129" t="e">
        <f>ROUND(M115/M116,3)</f>
        <v>#DIV/0!</v>
      </c>
    </row>
    <row r="118" spans="1:13" ht="13.5" customHeight="1">
      <c r="A118" s="60"/>
      <c r="B118" s="13" t="s">
        <v>21</v>
      </c>
      <c r="C118" s="1"/>
      <c r="D118" s="156">
        <f>D48</f>
        <v>0</v>
      </c>
      <c r="E118" s="13" t="s">
        <v>15</v>
      </c>
      <c r="F118" s="180" t="s">
        <v>82</v>
      </c>
      <c r="G118" s="181"/>
      <c r="H118" s="181"/>
      <c r="I118" s="181"/>
      <c r="J118" s="181"/>
      <c r="K118" s="172"/>
      <c r="L118" s="173"/>
      <c r="M118" s="128" t="e">
        <f>M117</f>
        <v>#DIV/0!</v>
      </c>
    </row>
    <row r="119" spans="1:13" ht="7.5" customHeight="1">
      <c r="A119" s="114"/>
      <c r="B119" s="16"/>
      <c r="C119" s="115"/>
      <c r="D119" s="116"/>
      <c r="E119" s="115"/>
      <c r="F119" s="117"/>
      <c r="G119" s="115"/>
      <c r="H119" s="115"/>
      <c r="I119" s="117"/>
      <c r="J119" s="116"/>
      <c r="K119" s="116"/>
      <c r="L119" s="116"/>
      <c r="M119" s="118"/>
    </row>
    <row r="120" spans="1:13" ht="7.5" customHeight="1">
      <c r="A120" s="119"/>
      <c r="B120" s="4"/>
      <c r="C120" s="41"/>
      <c r="D120" s="42"/>
      <c r="E120" s="41"/>
      <c r="F120" s="40"/>
      <c r="G120" s="41"/>
      <c r="H120" s="41"/>
      <c r="I120" s="40"/>
      <c r="J120" s="42"/>
      <c r="K120" s="42"/>
      <c r="L120" s="42"/>
      <c r="M120" s="120"/>
    </row>
    <row r="121" spans="1:13" ht="13.5" customHeight="1">
      <c r="A121" s="60"/>
      <c r="B121" s="1"/>
      <c r="C121" s="2"/>
      <c r="D121" s="121" t="s">
        <v>80</v>
      </c>
      <c r="E121" s="20"/>
      <c r="F121" s="121"/>
      <c r="G121" s="20"/>
      <c r="H121" s="20"/>
      <c r="I121" s="122"/>
      <c r="J121" s="122"/>
      <c r="K121" s="123"/>
      <c r="L121" s="123"/>
      <c r="M121" s="139"/>
    </row>
    <row r="122" spans="1:13" ht="13.5" customHeight="1">
      <c r="A122" s="60"/>
      <c r="B122" s="50" t="s">
        <v>25</v>
      </c>
      <c r="C122" s="2" t="s">
        <v>26</v>
      </c>
      <c r="D122" s="103" t="s">
        <v>79</v>
      </c>
      <c r="E122" s="21"/>
      <c r="F122" s="48"/>
      <c r="G122" s="21"/>
      <c r="H122" s="191" t="s">
        <v>51</v>
      </c>
      <c r="I122" s="192"/>
      <c r="J122" s="69" t="s">
        <v>2</v>
      </c>
      <c r="K122" s="69" t="s">
        <v>14</v>
      </c>
      <c r="L122" s="143" t="s">
        <v>73</v>
      </c>
      <c r="M122" s="36"/>
    </row>
    <row r="123" spans="1:13" ht="13.5" customHeight="1">
      <c r="A123" s="60"/>
      <c r="B123" s="51" t="s">
        <v>27</v>
      </c>
      <c r="C123" s="2" t="s">
        <v>53</v>
      </c>
      <c r="D123" s="22"/>
      <c r="E123" s="23"/>
      <c r="F123" s="49"/>
      <c r="G123" s="23"/>
      <c r="H123" s="193" t="e">
        <f>M117</f>
        <v>#DIV/0!</v>
      </c>
      <c r="I123" s="194"/>
      <c r="J123" s="68" t="s">
        <v>2</v>
      </c>
      <c r="K123" s="144">
        <f>M46</f>
        <v>1.2</v>
      </c>
      <c r="L123" s="147" t="s">
        <v>73</v>
      </c>
      <c r="M123" s="124" t="e">
        <f>ROUND(H123*K123,3)</f>
        <v>#DIV/0!</v>
      </c>
    </row>
    <row r="124" spans="1:13" ht="13.5" customHeight="1">
      <c r="A124" s="60"/>
      <c r="B124" s="52" t="s">
        <v>28</v>
      </c>
      <c r="C124" s="2" t="s">
        <v>54</v>
      </c>
      <c r="D124" s="103" t="s">
        <v>78</v>
      </c>
      <c r="E124" s="21"/>
      <c r="F124" s="48"/>
      <c r="G124" s="21"/>
      <c r="H124" s="191" t="s">
        <v>13</v>
      </c>
      <c r="I124" s="192"/>
      <c r="J124" s="69" t="s">
        <v>2</v>
      </c>
      <c r="K124" s="69" t="s">
        <v>33</v>
      </c>
      <c r="L124" s="143" t="s">
        <v>101</v>
      </c>
      <c r="M124" s="67"/>
    </row>
    <row r="125" spans="1:13" ht="13.5" customHeight="1">
      <c r="A125" s="60"/>
      <c r="B125" s="53" t="s">
        <v>29</v>
      </c>
      <c r="C125" s="2" t="s">
        <v>55</v>
      </c>
      <c r="D125" s="104"/>
      <c r="E125" s="23"/>
      <c r="F125" s="49"/>
      <c r="G125" s="23"/>
      <c r="H125" s="193">
        <f>H41</f>
        <v>1.2</v>
      </c>
      <c r="I125" s="194"/>
      <c r="J125" s="68" t="s">
        <v>2</v>
      </c>
      <c r="K125" s="135">
        <f>M121</f>
        <v>0</v>
      </c>
      <c r="L125" s="147" t="s">
        <v>101</v>
      </c>
      <c r="M125" s="124">
        <f>ROUND(H125*K125*2.6,3)</f>
        <v>0</v>
      </c>
    </row>
    <row r="126" spans="1:13" ht="13.5" customHeight="1">
      <c r="A126" s="60"/>
      <c r="B126" s="54" t="s">
        <v>30</v>
      </c>
      <c r="C126" s="2" t="s">
        <v>56</v>
      </c>
      <c r="D126" s="103" t="s">
        <v>77</v>
      </c>
      <c r="E126" s="21"/>
      <c r="F126" s="106" t="s">
        <v>76</v>
      </c>
      <c r="G126" s="107" t="s">
        <v>36</v>
      </c>
      <c r="H126" s="195" t="s">
        <v>75</v>
      </c>
      <c r="I126" s="196"/>
      <c r="J126" s="106" t="s">
        <v>35</v>
      </c>
      <c r="K126" s="106" t="s">
        <v>34</v>
      </c>
      <c r="L126" s="108" t="s">
        <v>59</v>
      </c>
      <c r="M126" s="36"/>
    </row>
    <row r="127" spans="1:13" ht="13.5" customHeight="1">
      <c r="A127" s="60"/>
      <c r="B127" s="55" t="s">
        <v>31</v>
      </c>
      <c r="C127" s="2" t="s">
        <v>57</v>
      </c>
      <c r="D127" s="104"/>
      <c r="E127" s="23"/>
      <c r="F127" s="136" t="e">
        <f>M123</f>
        <v>#DIV/0!</v>
      </c>
      <c r="G127" s="109" t="s">
        <v>36</v>
      </c>
      <c r="H127" s="197">
        <f>M125</f>
        <v>0</v>
      </c>
      <c r="I127" s="198"/>
      <c r="J127" s="110" t="s">
        <v>35</v>
      </c>
      <c r="K127" s="136">
        <f>M46</f>
        <v>1.2</v>
      </c>
      <c r="L127" s="146" t="s">
        <v>59</v>
      </c>
      <c r="M127" s="137" t="e">
        <f>ROUND((F127-H127)/K127,3)</f>
        <v>#DIV/0!</v>
      </c>
    </row>
    <row r="128" spans="1:13" s="18" customFormat="1" ht="13.5" customHeight="1">
      <c r="A128" s="62"/>
      <c r="B128" s="56" t="s">
        <v>32</v>
      </c>
      <c r="C128" s="2" t="s">
        <v>58</v>
      </c>
      <c r="D128" s="105" t="s">
        <v>71</v>
      </c>
      <c r="E128" s="26"/>
      <c r="F128" s="24"/>
      <c r="G128" s="25"/>
      <c r="H128" s="25"/>
      <c r="I128" s="25"/>
      <c r="J128" s="26"/>
      <c r="K128" s="25"/>
      <c r="L128" s="26"/>
      <c r="M128" s="138" t="e">
        <f>IF(M127&lt;0,"A",IF(M127&lt;0.1,"B",IF(M127&lt;0.2,"C",IF(M127&lt;0.3,"D",IF(M127&lt;0.4,"E",IF(M127&lt;0.8,"F",IF(M127&gt;0.8,"G")))))))</f>
        <v>#DIV/0!</v>
      </c>
    </row>
    <row r="129" spans="1:13" s="18" customFormat="1" ht="7.5" customHeight="1" thickBot="1">
      <c r="A129" s="81"/>
      <c r="B129" s="82"/>
      <c r="C129" s="82"/>
      <c r="D129" s="82"/>
      <c r="E129" s="82"/>
      <c r="F129" s="83"/>
      <c r="G129" s="83"/>
      <c r="H129" s="83"/>
      <c r="I129" s="83"/>
      <c r="J129" s="82"/>
      <c r="K129" s="82"/>
      <c r="L129" s="82"/>
      <c r="M129" s="44"/>
    </row>
    <row r="130" spans="1:13" s="18" customFormat="1" ht="13.5" customHeight="1" hidden="1">
      <c r="A130" s="62"/>
      <c r="B130" s="13" t="s">
        <v>22</v>
      </c>
      <c r="C130" s="17"/>
      <c r="D130" s="17"/>
      <c r="E130" s="17"/>
      <c r="F130" s="15"/>
      <c r="G130" s="15"/>
      <c r="H130" s="15"/>
      <c r="I130" s="15"/>
      <c r="J130" s="17"/>
      <c r="K130" s="17"/>
      <c r="L130" s="17"/>
      <c r="M130" s="43"/>
    </row>
    <row r="131" spans="1:13" s="18" customFormat="1" ht="13.5" customHeight="1" hidden="1">
      <c r="A131" s="62"/>
      <c r="B131" s="13" t="s">
        <v>23</v>
      </c>
      <c r="C131" s="17"/>
      <c r="D131" s="17"/>
      <c r="E131" s="17"/>
      <c r="F131" s="15"/>
      <c r="G131" s="15"/>
      <c r="H131" s="15"/>
      <c r="I131" s="15"/>
      <c r="J131" s="17"/>
      <c r="K131" s="17"/>
      <c r="L131" s="17"/>
      <c r="M131" s="43"/>
    </row>
    <row r="132" spans="1:13" s="18" customFormat="1" ht="13.5" customHeight="1" hidden="1">
      <c r="A132" s="62"/>
      <c r="B132" s="13" t="s">
        <v>39</v>
      </c>
      <c r="C132" s="17"/>
      <c r="D132" s="17"/>
      <c r="E132" s="17"/>
      <c r="F132" s="15"/>
      <c r="G132" s="15"/>
      <c r="H132" s="15"/>
      <c r="I132" s="15"/>
      <c r="J132" s="17"/>
      <c r="K132" s="17"/>
      <c r="L132" s="17"/>
      <c r="M132" s="43"/>
    </row>
    <row r="133" spans="1:13" s="18" customFormat="1" ht="3.75" customHeight="1">
      <c r="A133" s="62"/>
      <c r="B133" s="17"/>
      <c r="C133" s="17"/>
      <c r="D133" s="17"/>
      <c r="E133" s="17"/>
      <c r="F133" s="15"/>
      <c r="G133" s="15"/>
      <c r="H133" s="15"/>
      <c r="I133" s="15"/>
      <c r="J133" s="17"/>
      <c r="K133" s="17"/>
      <c r="L133" s="17"/>
      <c r="M133" s="43"/>
    </row>
    <row r="134" spans="1:13" s="18" customFormat="1" ht="13.5" customHeight="1">
      <c r="A134" s="62"/>
      <c r="B134" s="13" t="s">
        <v>22</v>
      </c>
      <c r="C134" s="17"/>
      <c r="D134" s="17"/>
      <c r="E134" s="17"/>
      <c r="F134" s="15"/>
      <c r="G134" s="15"/>
      <c r="H134" s="15"/>
      <c r="I134" s="15"/>
      <c r="J134" s="17"/>
      <c r="K134" s="17"/>
      <c r="L134" s="17"/>
      <c r="M134" s="43"/>
    </row>
    <row r="135" spans="1:13" s="18" customFormat="1" ht="13.5" customHeight="1">
      <c r="A135" s="62"/>
      <c r="B135" s="13" t="s">
        <v>23</v>
      </c>
      <c r="C135" s="17"/>
      <c r="D135" s="17"/>
      <c r="E135" s="17"/>
      <c r="F135" s="15"/>
      <c r="G135" s="15"/>
      <c r="H135" s="15"/>
      <c r="I135" s="15"/>
      <c r="J135" s="17"/>
      <c r="K135" s="17"/>
      <c r="L135" s="17"/>
      <c r="M135" s="43"/>
    </row>
    <row r="136" spans="1:13" s="18" customFormat="1" ht="13.5" customHeight="1">
      <c r="A136" s="62"/>
      <c r="B136" s="13" t="s">
        <v>39</v>
      </c>
      <c r="C136" s="17"/>
      <c r="D136" s="17"/>
      <c r="E136" s="17"/>
      <c r="F136" s="15"/>
      <c r="G136" s="15"/>
      <c r="H136" s="15"/>
      <c r="I136" s="15"/>
      <c r="J136" s="17"/>
      <c r="K136" s="17"/>
      <c r="L136" s="17"/>
      <c r="M136" s="43"/>
    </row>
    <row r="137" spans="1:13" ht="3.75" customHeight="1" thickBot="1">
      <c r="A137" s="6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7"/>
    </row>
    <row r="138" spans="1:13" ht="7.5" customHeight="1">
      <c r="A138" s="8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ht="15.75" thickBot="1">
      <c r="A139" s="74" t="s">
        <v>102</v>
      </c>
    </row>
    <row r="140" spans="1:13" ht="7.5" customHeight="1">
      <c r="A140" s="5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27"/>
    </row>
    <row r="141" spans="1:13" ht="16.5" customHeight="1">
      <c r="A141" s="60"/>
      <c r="B141" s="47" t="s">
        <v>16</v>
      </c>
      <c r="C141" s="214">
        <f>C4</f>
        <v>0</v>
      </c>
      <c r="D141" s="214"/>
      <c r="E141" s="214"/>
      <c r="F141" s="214"/>
      <c r="G141" s="214"/>
      <c r="H141" s="214"/>
      <c r="I141" s="214"/>
      <c r="J141" s="214"/>
      <c r="K141" s="214"/>
      <c r="L141" s="214"/>
      <c r="M141" s="215"/>
    </row>
    <row r="142" spans="1:13" ht="7.5" customHeight="1">
      <c r="A142" s="6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8"/>
    </row>
    <row r="143" spans="1:13" ht="16.5" customHeight="1">
      <c r="A143" s="60"/>
      <c r="B143" s="47" t="s">
        <v>17</v>
      </c>
      <c r="C143" s="214">
        <f>C10</f>
        <v>0</v>
      </c>
      <c r="D143" s="214"/>
      <c r="E143" s="214"/>
      <c r="F143" s="214"/>
      <c r="G143" s="214"/>
      <c r="H143" s="214"/>
      <c r="I143" s="214"/>
      <c r="J143" s="214"/>
      <c r="K143" s="214"/>
      <c r="L143" s="214"/>
      <c r="M143" s="215"/>
    </row>
    <row r="144" spans="1:13" ht="7.5" customHeight="1" thickBot="1">
      <c r="A144" s="6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37"/>
    </row>
    <row r="145" spans="1:13" ht="7.5" customHeight="1">
      <c r="A145" s="6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8"/>
    </row>
    <row r="146" spans="1:13" ht="15" customHeight="1">
      <c r="A146" s="64" t="s">
        <v>49</v>
      </c>
      <c r="B146" s="47" t="s">
        <v>50</v>
      </c>
      <c r="C146" s="38"/>
      <c r="D146" s="1"/>
      <c r="E146" s="1"/>
      <c r="F146" s="65" t="s">
        <v>44</v>
      </c>
      <c r="G146" s="178"/>
      <c r="H146" s="178"/>
      <c r="I146" s="178"/>
      <c r="J146" s="178"/>
      <c r="K146" s="178"/>
      <c r="L146" s="178"/>
      <c r="M146" s="179"/>
    </row>
    <row r="147" spans="1:13" ht="7.5" customHeight="1">
      <c r="A147" s="60"/>
      <c r="B147" s="39"/>
      <c r="C147" s="1"/>
      <c r="D147" s="13"/>
      <c r="E147" s="1"/>
      <c r="F147" s="45"/>
      <c r="G147" s="2"/>
      <c r="H147" s="2"/>
      <c r="I147" s="2"/>
      <c r="J147" s="2"/>
      <c r="K147" s="2"/>
      <c r="L147" s="2"/>
      <c r="M147" s="46"/>
    </row>
    <row r="148" spans="1:13" ht="15" customHeight="1">
      <c r="A148" s="64"/>
      <c r="C148" s="1"/>
      <c r="D148" s="1"/>
      <c r="E148" s="1"/>
      <c r="F148" s="17" t="s">
        <v>93</v>
      </c>
      <c r="G148" s="1"/>
      <c r="H148" s="1"/>
      <c r="I148" s="1"/>
      <c r="J148" s="1"/>
      <c r="K148" s="1"/>
      <c r="L148" s="1"/>
      <c r="M148" s="28"/>
    </row>
    <row r="149" spans="1:13" ht="7.5" customHeight="1">
      <c r="A149" s="60"/>
      <c r="B149" s="1"/>
      <c r="C149" s="1"/>
      <c r="D149" s="1"/>
      <c r="E149" s="1"/>
      <c r="F149" s="190"/>
      <c r="G149" s="190"/>
      <c r="H149" s="19"/>
      <c r="I149" s="19"/>
      <c r="J149" s="78"/>
      <c r="K149" s="78"/>
      <c r="L149" s="79"/>
      <c r="M149" s="29"/>
    </row>
    <row r="150" spans="1:13" ht="13.5" customHeight="1">
      <c r="A150" s="60"/>
      <c r="B150" s="17"/>
      <c r="C150" s="1"/>
      <c r="D150" s="1"/>
      <c r="E150" s="1"/>
      <c r="F150" s="162" t="s">
        <v>85</v>
      </c>
      <c r="G150" s="163"/>
      <c r="H150" s="170" t="s">
        <v>6</v>
      </c>
      <c r="I150" s="171"/>
      <c r="J150" s="111"/>
      <c r="K150" s="11" t="s">
        <v>60</v>
      </c>
      <c r="L150" s="88"/>
      <c r="M150" s="77"/>
    </row>
    <row r="151" spans="1:13" ht="13.5" customHeight="1">
      <c r="A151" s="60"/>
      <c r="B151" s="1"/>
      <c r="C151" s="1"/>
      <c r="D151" s="1"/>
      <c r="E151" s="1"/>
      <c r="F151" s="164"/>
      <c r="G151" s="165"/>
      <c r="H151" s="182" t="s">
        <v>61</v>
      </c>
      <c r="I151" s="183"/>
      <c r="J151" s="89" t="s">
        <v>2</v>
      </c>
      <c r="K151" s="89" t="s">
        <v>62</v>
      </c>
      <c r="L151" s="90" t="s">
        <v>59</v>
      </c>
      <c r="M151" s="35"/>
    </row>
    <row r="152" spans="1:13" ht="13.5" customHeight="1">
      <c r="A152" s="60"/>
      <c r="B152" s="1"/>
      <c r="C152" s="1"/>
      <c r="D152" s="1"/>
      <c r="E152" s="1"/>
      <c r="F152" s="176"/>
      <c r="G152" s="184"/>
      <c r="H152" s="166">
        <f>H38</f>
        <v>0</v>
      </c>
      <c r="I152" s="167"/>
      <c r="J152" s="9" t="s">
        <v>2</v>
      </c>
      <c r="K152" s="130" t="e">
        <f>M29</f>
        <v>#DIV/0!</v>
      </c>
      <c r="L152" s="70" t="s">
        <v>59</v>
      </c>
      <c r="M152" s="124" t="e">
        <f>ROUND(H152*K152,3)</f>
        <v>#DIV/0!</v>
      </c>
    </row>
    <row r="153" spans="1:13" ht="13.5" customHeight="1">
      <c r="A153" s="60"/>
      <c r="B153" s="1"/>
      <c r="C153" s="1"/>
      <c r="D153" s="1"/>
      <c r="E153" s="1"/>
      <c r="F153" s="188" t="s">
        <v>86</v>
      </c>
      <c r="G153" s="189"/>
      <c r="H153" s="168" t="s">
        <v>3</v>
      </c>
      <c r="I153" s="169"/>
      <c r="J153" s="112" t="s">
        <v>2</v>
      </c>
      <c r="K153" s="112" t="s">
        <v>4</v>
      </c>
      <c r="L153" s="92" t="s">
        <v>59</v>
      </c>
      <c r="M153" s="93"/>
    </row>
    <row r="154" spans="1:13" ht="13.5" customHeight="1">
      <c r="A154" s="60"/>
      <c r="B154" s="1"/>
      <c r="C154" s="1"/>
      <c r="D154" s="1"/>
      <c r="E154" s="1"/>
      <c r="F154" s="164"/>
      <c r="G154" s="165"/>
      <c r="H154" s="182" t="s">
        <v>63</v>
      </c>
      <c r="I154" s="183"/>
      <c r="J154" s="89" t="s">
        <v>2</v>
      </c>
      <c r="K154" s="89" t="s">
        <v>64</v>
      </c>
      <c r="L154" s="90" t="s">
        <v>59</v>
      </c>
      <c r="M154" s="94"/>
    </row>
    <row r="155" spans="1:13" ht="13.5" customHeight="1">
      <c r="A155" s="60"/>
      <c r="B155" s="1"/>
      <c r="C155" s="1"/>
      <c r="D155" s="1"/>
      <c r="E155" s="1"/>
      <c r="F155" s="176"/>
      <c r="G155" s="184"/>
      <c r="H155" s="186">
        <f>H41</f>
        <v>1.2</v>
      </c>
      <c r="I155" s="187"/>
      <c r="J155" s="11" t="s">
        <v>2</v>
      </c>
      <c r="K155" s="148"/>
      <c r="L155" s="141" t="s">
        <v>59</v>
      </c>
      <c r="M155" s="124">
        <f>ROUND(H155*K155,3)</f>
        <v>0</v>
      </c>
    </row>
    <row r="156" spans="1:13" ht="13.5" customHeight="1">
      <c r="A156" s="60"/>
      <c r="B156" s="1"/>
      <c r="C156" s="1"/>
      <c r="D156" s="1"/>
      <c r="E156" s="1"/>
      <c r="F156" s="188" t="s">
        <v>87</v>
      </c>
      <c r="G156" s="189"/>
      <c r="H156" s="170" t="s">
        <v>5</v>
      </c>
      <c r="I156" s="171"/>
      <c r="J156" s="91" t="s">
        <v>2</v>
      </c>
      <c r="K156" s="95" t="s">
        <v>65</v>
      </c>
      <c r="L156" s="97" t="s">
        <v>59</v>
      </c>
      <c r="M156" s="34"/>
    </row>
    <row r="157" spans="1:13" ht="13.5" customHeight="1">
      <c r="A157" s="60"/>
      <c r="B157" s="1"/>
      <c r="C157" s="1"/>
      <c r="D157" s="1"/>
      <c r="E157" s="1"/>
      <c r="F157" s="164"/>
      <c r="G157" s="165"/>
      <c r="H157" s="182" t="s">
        <v>66</v>
      </c>
      <c r="I157" s="183"/>
      <c r="J157" s="89" t="s">
        <v>2</v>
      </c>
      <c r="K157" s="96" t="s">
        <v>67</v>
      </c>
      <c r="L157" s="90" t="s">
        <v>59</v>
      </c>
      <c r="M157" s="35"/>
    </row>
    <row r="158" spans="1:13" ht="13.5" customHeight="1">
      <c r="A158" s="60"/>
      <c r="B158" s="1"/>
      <c r="C158" s="1"/>
      <c r="D158" s="1"/>
      <c r="E158" s="1"/>
      <c r="F158" s="176"/>
      <c r="G158" s="184"/>
      <c r="H158" s="186">
        <f>H44</f>
        <v>4.4</v>
      </c>
      <c r="I158" s="187"/>
      <c r="J158" s="9" t="s">
        <v>2</v>
      </c>
      <c r="K158" s="75"/>
      <c r="L158" s="142" t="s">
        <v>59</v>
      </c>
      <c r="M158" s="124">
        <f>ROUND(H158*K158,3)</f>
        <v>0</v>
      </c>
    </row>
    <row r="159" spans="1:13" ht="13.5" customHeight="1">
      <c r="A159" s="60"/>
      <c r="B159" s="13" t="s">
        <v>98</v>
      </c>
      <c r="C159" s="1"/>
      <c r="D159" s="154">
        <f>D45</f>
        <v>0</v>
      </c>
      <c r="E159" s="13" t="s">
        <v>15</v>
      </c>
      <c r="F159" s="174"/>
      <c r="G159" s="175"/>
      <c r="H159" s="185"/>
      <c r="I159" s="185"/>
      <c r="J159" s="98"/>
      <c r="K159" s="98" t="s">
        <v>83</v>
      </c>
      <c r="L159" s="87"/>
      <c r="M159" s="125" t="e">
        <f>SUM(M152:M158)</f>
        <v>#DIV/0!</v>
      </c>
    </row>
    <row r="160" spans="1:13" ht="13.5" customHeight="1">
      <c r="A160" s="60"/>
      <c r="B160" s="13" t="s">
        <v>99</v>
      </c>
      <c r="C160" s="1"/>
      <c r="D160" s="155">
        <f>D46</f>
        <v>0</v>
      </c>
      <c r="E160" s="13" t="s">
        <v>15</v>
      </c>
      <c r="F160" s="176"/>
      <c r="G160" s="177"/>
      <c r="H160" s="76"/>
      <c r="I160" s="19"/>
      <c r="K160" s="79" t="s">
        <v>84</v>
      </c>
      <c r="L160" s="86"/>
      <c r="M160" s="33">
        <f>M46</f>
        <v>1.2</v>
      </c>
    </row>
    <row r="161" spans="1:13" ht="13.5" customHeight="1">
      <c r="A161" s="60"/>
      <c r="B161" s="13" t="s">
        <v>20</v>
      </c>
      <c r="C161" s="1"/>
      <c r="D161" s="155">
        <f>D47</f>
        <v>0</v>
      </c>
      <c r="E161" s="13" t="s">
        <v>15</v>
      </c>
      <c r="F161" s="180" t="s">
        <v>81</v>
      </c>
      <c r="G161" s="181"/>
      <c r="H161" s="181"/>
      <c r="I161" s="181"/>
      <c r="J161" s="181"/>
      <c r="K161" s="172"/>
      <c r="L161" s="173"/>
      <c r="M161" s="129" t="e">
        <f>ROUND(M159/M160,3)</f>
        <v>#DIV/0!</v>
      </c>
    </row>
    <row r="162" spans="1:13" ht="13.5" customHeight="1">
      <c r="A162" s="60"/>
      <c r="B162" s="13" t="s">
        <v>21</v>
      </c>
      <c r="C162" s="1"/>
      <c r="D162" s="156">
        <f>D48</f>
        <v>0</v>
      </c>
      <c r="E162" s="13" t="s">
        <v>15</v>
      </c>
      <c r="F162" s="180" t="s">
        <v>82</v>
      </c>
      <c r="G162" s="181"/>
      <c r="H162" s="181"/>
      <c r="I162" s="181"/>
      <c r="J162" s="181"/>
      <c r="K162" s="172"/>
      <c r="L162" s="173"/>
      <c r="M162" s="128" t="e">
        <f>M161</f>
        <v>#DIV/0!</v>
      </c>
    </row>
    <row r="163" spans="1:13" ht="7.5" customHeight="1">
      <c r="A163" s="114"/>
      <c r="B163" s="16"/>
      <c r="C163" s="115"/>
      <c r="D163" s="116"/>
      <c r="E163" s="115"/>
      <c r="F163" s="117"/>
      <c r="G163" s="115"/>
      <c r="H163" s="115"/>
      <c r="I163" s="117"/>
      <c r="J163" s="116"/>
      <c r="K163" s="116"/>
      <c r="L163" s="116"/>
      <c r="M163" s="118"/>
    </row>
    <row r="164" spans="1:13" ht="7.5" customHeight="1">
      <c r="A164" s="119"/>
      <c r="B164" s="4"/>
      <c r="C164" s="41"/>
      <c r="D164" s="42"/>
      <c r="E164" s="41"/>
      <c r="F164" s="40"/>
      <c r="G164" s="41"/>
      <c r="H164" s="41"/>
      <c r="I164" s="40"/>
      <c r="J164" s="42"/>
      <c r="K164" s="42"/>
      <c r="L164" s="42"/>
      <c r="M164" s="120"/>
    </row>
    <row r="165" spans="1:13" ht="13.5" customHeight="1">
      <c r="A165" s="60"/>
      <c r="B165" s="1"/>
      <c r="C165" s="2"/>
      <c r="D165" s="121" t="s">
        <v>80</v>
      </c>
      <c r="E165" s="20"/>
      <c r="F165" s="121"/>
      <c r="G165" s="20"/>
      <c r="H165" s="20"/>
      <c r="I165" s="122"/>
      <c r="J165" s="122"/>
      <c r="K165" s="123"/>
      <c r="L165" s="123"/>
      <c r="M165" s="139"/>
    </row>
    <row r="166" spans="1:13" ht="13.5" customHeight="1">
      <c r="A166" s="60"/>
      <c r="B166" s="50" t="s">
        <v>25</v>
      </c>
      <c r="C166" s="2" t="s">
        <v>26</v>
      </c>
      <c r="D166" s="103" t="s">
        <v>79</v>
      </c>
      <c r="E166" s="21"/>
      <c r="F166" s="48"/>
      <c r="G166" s="21"/>
      <c r="H166" s="191" t="s">
        <v>51</v>
      </c>
      <c r="I166" s="192"/>
      <c r="J166" s="69" t="s">
        <v>2</v>
      </c>
      <c r="K166" s="69" t="s">
        <v>14</v>
      </c>
      <c r="L166" s="143" t="s">
        <v>73</v>
      </c>
      <c r="M166" s="36"/>
    </row>
    <row r="167" spans="1:13" ht="13.5" customHeight="1">
      <c r="A167" s="60"/>
      <c r="B167" s="51" t="s">
        <v>27</v>
      </c>
      <c r="C167" s="2" t="s">
        <v>53</v>
      </c>
      <c r="D167" s="22"/>
      <c r="E167" s="23"/>
      <c r="F167" s="49"/>
      <c r="G167" s="23"/>
      <c r="H167" s="193" t="e">
        <f>M161</f>
        <v>#DIV/0!</v>
      </c>
      <c r="I167" s="194"/>
      <c r="J167" s="68" t="s">
        <v>2</v>
      </c>
      <c r="K167" s="144">
        <f>M46</f>
        <v>1.2</v>
      </c>
      <c r="L167" s="147" t="s">
        <v>73</v>
      </c>
      <c r="M167" s="124" t="e">
        <f>ROUND(H167*K167,3)</f>
        <v>#DIV/0!</v>
      </c>
    </row>
    <row r="168" spans="1:13" ht="13.5" customHeight="1">
      <c r="A168" s="60"/>
      <c r="B168" s="52" t="s">
        <v>28</v>
      </c>
      <c r="C168" s="2" t="s">
        <v>54</v>
      </c>
      <c r="D168" s="103" t="s">
        <v>78</v>
      </c>
      <c r="E168" s="21"/>
      <c r="F168" s="48"/>
      <c r="G168" s="21"/>
      <c r="H168" s="191" t="s">
        <v>13</v>
      </c>
      <c r="I168" s="192"/>
      <c r="J168" s="69" t="s">
        <v>2</v>
      </c>
      <c r="K168" s="69" t="s">
        <v>33</v>
      </c>
      <c r="L168" s="143" t="s">
        <v>101</v>
      </c>
      <c r="M168" s="67"/>
    </row>
    <row r="169" spans="1:13" ht="13.5" customHeight="1">
      <c r="A169" s="60"/>
      <c r="B169" s="53" t="s">
        <v>29</v>
      </c>
      <c r="C169" s="2" t="s">
        <v>55</v>
      </c>
      <c r="D169" s="104"/>
      <c r="E169" s="23"/>
      <c r="F169" s="49"/>
      <c r="G169" s="23"/>
      <c r="H169" s="193">
        <f>H41</f>
        <v>1.2</v>
      </c>
      <c r="I169" s="194"/>
      <c r="J169" s="68" t="s">
        <v>2</v>
      </c>
      <c r="K169" s="135">
        <f>M165</f>
        <v>0</v>
      </c>
      <c r="L169" s="147" t="s">
        <v>101</v>
      </c>
      <c r="M169" s="124">
        <f>ROUND(H169*K169*2.6,3)</f>
        <v>0</v>
      </c>
    </row>
    <row r="170" spans="1:13" ht="13.5" customHeight="1">
      <c r="A170" s="60"/>
      <c r="B170" s="54" t="s">
        <v>30</v>
      </c>
      <c r="C170" s="2" t="s">
        <v>56</v>
      </c>
      <c r="D170" s="103" t="s">
        <v>77</v>
      </c>
      <c r="E170" s="21"/>
      <c r="F170" s="106" t="s">
        <v>76</v>
      </c>
      <c r="G170" s="107" t="s">
        <v>36</v>
      </c>
      <c r="H170" s="195" t="s">
        <v>75</v>
      </c>
      <c r="I170" s="196"/>
      <c r="J170" s="106" t="s">
        <v>35</v>
      </c>
      <c r="K170" s="106" t="s">
        <v>34</v>
      </c>
      <c r="L170" s="108" t="s">
        <v>59</v>
      </c>
      <c r="M170" s="36"/>
    </row>
    <row r="171" spans="1:13" ht="13.5" customHeight="1">
      <c r="A171" s="60"/>
      <c r="B171" s="55" t="s">
        <v>31</v>
      </c>
      <c r="C171" s="2" t="s">
        <v>57</v>
      </c>
      <c r="D171" s="104"/>
      <c r="E171" s="23"/>
      <c r="F171" s="136" t="e">
        <f>M167</f>
        <v>#DIV/0!</v>
      </c>
      <c r="G171" s="109" t="s">
        <v>36</v>
      </c>
      <c r="H171" s="197">
        <f>M169</f>
        <v>0</v>
      </c>
      <c r="I171" s="198"/>
      <c r="J171" s="110" t="s">
        <v>35</v>
      </c>
      <c r="K171" s="136">
        <f>M46</f>
        <v>1.2</v>
      </c>
      <c r="L171" s="146" t="s">
        <v>59</v>
      </c>
      <c r="M171" s="137" t="e">
        <f>ROUND((F171-H171)/K171,3)</f>
        <v>#DIV/0!</v>
      </c>
    </row>
    <row r="172" spans="1:13" s="18" customFormat="1" ht="13.5" customHeight="1">
      <c r="A172" s="62"/>
      <c r="B172" s="56" t="s">
        <v>32</v>
      </c>
      <c r="C172" s="2" t="s">
        <v>58</v>
      </c>
      <c r="D172" s="105" t="s">
        <v>71</v>
      </c>
      <c r="E172" s="26"/>
      <c r="F172" s="24"/>
      <c r="G172" s="25"/>
      <c r="H172" s="25"/>
      <c r="I172" s="25"/>
      <c r="J172" s="26"/>
      <c r="K172" s="25"/>
      <c r="L172" s="26"/>
      <c r="M172" s="138" t="e">
        <f>IF(M171&lt;0,"A",IF(M171&lt;0.1,"B",IF(M171&lt;0.2,"C",IF(M171&lt;0.3,"D",IF(M171&lt;0.4,"E",IF(M171&lt;0.8,"F",IF(M171&gt;0.8,"G")))))))</f>
        <v>#DIV/0!</v>
      </c>
    </row>
    <row r="173" spans="1:13" s="18" customFormat="1" ht="7.5" customHeight="1" thickBot="1">
      <c r="A173" s="81"/>
      <c r="B173" s="82"/>
      <c r="C173" s="82"/>
      <c r="D173" s="82"/>
      <c r="E173" s="82"/>
      <c r="F173" s="83"/>
      <c r="G173" s="83"/>
      <c r="H173" s="83"/>
      <c r="I173" s="83"/>
      <c r="J173" s="82"/>
      <c r="K173" s="82"/>
      <c r="L173" s="82"/>
      <c r="M173" s="44"/>
    </row>
    <row r="174" spans="1:13" ht="7.5" customHeight="1">
      <c r="A174" s="60"/>
      <c r="B174" s="39"/>
      <c r="C174" s="1"/>
      <c r="D174" s="13"/>
      <c r="E174" s="1"/>
      <c r="F174" s="45"/>
      <c r="G174" s="2"/>
      <c r="H174" s="2"/>
      <c r="I174" s="2"/>
      <c r="J174" s="2"/>
      <c r="K174" s="2"/>
      <c r="L174" s="2"/>
      <c r="M174" s="46"/>
    </row>
    <row r="175" spans="1:13" ht="15" customHeight="1">
      <c r="A175" s="64" t="s">
        <v>47</v>
      </c>
      <c r="B175" s="47" t="s">
        <v>48</v>
      </c>
      <c r="C175" s="38"/>
      <c r="D175" s="1"/>
      <c r="E175" s="1"/>
      <c r="F175" s="65" t="s">
        <v>44</v>
      </c>
      <c r="G175" s="178"/>
      <c r="H175" s="178"/>
      <c r="I175" s="178"/>
      <c r="J175" s="178"/>
      <c r="K175" s="178"/>
      <c r="L175" s="178"/>
      <c r="M175" s="179"/>
    </row>
    <row r="176" spans="1:13" ht="7.5" customHeight="1">
      <c r="A176" s="60"/>
      <c r="B176" s="39"/>
      <c r="C176" s="1"/>
      <c r="D176" s="13"/>
      <c r="E176" s="1"/>
      <c r="F176" s="45"/>
      <c r="G176" s="2"/>
      <c r="H176" s="2"/>
      <c r="I176" s="2"/>
      <c r="J176" s="2"/>
      <c r="K176" s="2"/>
      <c r="L176" s="2"/>
      <c r="M176" s="46"/>
    </row>
    <row r="177" spans="1:13" ht="15" customHeight="1">
      <c r="A177" s="64"/>
      <c r="C177" s="1"/>
      <c r="D177" s="1"/>
      <c r="E177" s="1"/>
      <c r="F177" s="17" t="s">
        <v>93</v>
      </c>
      <c r="G177" s="1"/>
      <c r="H177" s="1"/>
      <c r="I177" s="1"/>
      <c r="J177" s="1"/>
      <c r="K177" s="1"/>
      <c r="L177" s="1"/>
      <c r="M177" s="28"/>
    </row>
    <row r="178" spans="1:13" ht="7.5" customHeight="1">
      <c r="A178" s="60"/>
      <c r="B178" s="1"/>
      <c r="C178" s="1"/>
      <c r="D178" s="1"/>
      <c r="E178" s="1"/>
      <c r="F178" s="190"/>
      <c r="G178" s="190"/>
      <c r="H178" s="19"/>
      <c r="I178" s="19"/>
      <c r="J178" s="78"/>
      <c r="K178" s="78"/>
      <c r="L178" s="79"/>
      <c r="M178" s="29"/>
    </row>
    <row r="179" spans="1:13" ht="13.5" customHeight="1">
      <c r="A179" s="60"/>
      <c r="B179" s="17"/>
      <c r="C179" s="1"/>
      <c r="D179" s="1"/>
      <c r="E179" s="1"/>
      <c r="F179" s="162" t="s">
        <v>85</v>
      </c>
      <c r="G179" s="163"/>
      <c r="H179" s="170" t="s">
        <v>6</v>
      </c>
      <c r="I179" s="171"/>
      <c r="J179" s="111"/>
      <c r="K179" s="11" t="s">
        <v>60</v>
      </c>
      <c r="L179" s="88"/>
      <c r="M179" s="77"/>
    </row>
    <row r="180" spans="1:13" ht="13.5" customHeight="1">
      <c r="A180" s="60"/>
      <c r="B180" s="1"/>
      <c r="C180" s="1"/>
      <c r="D180" s="1"/>
      <c r="E180" s="1"/>
      <c r="F180" s="164"/>
      <c r="G180" s="165"/>
      <c r="H180" s="182" t="s">
        <v>61</v>
      </c>
      <c r="I180" s="183"/>
      <c r="J180" s="89" t="s">
        <v>2</v>
      </c>
      <c r="K180" s="89" t="s">
        <v>62</v>
      </c>
      <c r="L180" s="90" t="s">
        <v>59</v>
      </c>
      <c r="M180" s="35"/>
    </row>
    <row r="181" spans="1:13" ht="13.5" customHeight="1">
      <c r="A181" s="60"/>
      <c r="B181" s="1"/>
      <c r="C181" s="1"/>
      <c r="D181" s="1"/>
      <c r="E181" s="1"/>
      <c r="F181" s="176"/>
      <c r="G181" s="184"/>
      <c r="H181" s="166">
        <f>H38</f>
        <v>0</v>
      </c>
      <c r="I181" s="167"/>
      <c r="J181" s="9" t="s">
        <v>2</v>
      </c>
      <c r="K181" s="130" t="e">
        <f>M29</f>
        <v>#DIV/0!</v>
      </c>
      <c r="L181" s="70" t="s">
        <v>59</v>
      </c>
      <c r="M181" s="124" t="e">
        <f>ROUND(H181*K181,3)</f>
        <v>#DIV/0!</v>
      </c>
    </row>
    <row r="182" spans="1:13" ht="13.5" customHeight="1">
      <c r="A182" s="60"/>
      <c r="B182" s="1"/>
      <c r="C182" s="1"/>
      <c r="D182" s="1"/>
      <c r="E182" s="1"/>
      <c r="F182" s="188" t="s">
        <v>86</v>
      </c>
      <c r="G182" s="189"/>
      <c r="H182" s="168" t="s">
        <v>3</v>
      </c>
      <c r="I182" s="169"/>
      <c r="J182" s="112" t="s">
        <v>2</v>
      </c>
      <c r="K182" s="112" t="s">
        <v>4</v>
      </c>
      <c r="L182" s="92" t="s">
        <v>59</v>
      </c>
      <c r="M182" s="93"/>
    </row>
    <row r="183" spans="1:13" ht="13.5" customHeight="1">
      <c r="A183" s="60"/>
      <c r="B183" s="1"/>
      <c r="C183" s="1"/>
      <c r="D183" s="1"/>
      <c r="E183" s="1"/>
      <c r="F183" s="164"/>
      <c r="G183" s="165"/>
      <c r="H183" s="182" t="s">
        <v>63</v>
      </c>
      <c r="I183" s="183"/>
      <c r="J183" s="89" t="s">
        <v>2</v>
      </c>
      <c r="K183" s="89" t="s">
        <v>64</v>
      </c>
      <c r="L183" s="90" t="s">
        <v>59</v>
      </c>
      <c r="M183" s="94"/>
    </row>
    <row r="184" spans="1:13" ht="13.5" customHeight="1">
      <c r="A184" s="60"/>
      <c r="B184" s="1"/>
      <c r="C184" s="1"/>
      <c r="D184" s="1"/>
      <c r="E184" s="1"/>
      <c r="F184" s="176"/>
      <c r="G184" s="184"/>
      <c r="H184" s="186">
        <f>H41</f>
        <v>1.2</v>
      </c>
      <c r="I184" s="187"/>
      <c r="J184" s="11" t="s">
        <v>2</v>
      </c>
      <c r="K184" s="148"/>
      <c r="L184" s="141" t="s">
        <v>59</v>
      </c>
      <c r="M184" s="124">
        <f>ROUND(H184*K184,3)</f>
        <v>0</v>
      </c>
    </row>
    <row r="185" spans="1:13" ht="13.5" customHeight="1">
      <c r="A185" s="60"/>
      <c r="B185" s="1"/>
      <c r="C185" s="1"/>
      <c r="D185" s="1"/>
      <c r="E185" s="1"/>
      <c r="F185" s="188" t="s">
        <v>87</v>
      </c>
      <c r="G185" s="189"/>
      <c r="H185" s="170" t="s">
        <v>5</v>
      </c>
      <c r="I185" s="171"/>
      <c r="J185" s="91" t="s">
        <v>2</v>
      </c>
      <c r="K185" s="95" t="s">
        <v>65</v>
      </c>
      <c r="L185" s="97" t="s">
        <v>59</v>
      </c>
      <c r="M185" s="34"/>
    </row>
    <row r="186" spans="1:13" ht="13.5" customHeight="1">
      <c r="A186" s="60"/>
      <c r="B186" s="1"/>
      <c r="C186" s="1"/>
      <c r="D186" s="1"/>
      <c r="E186" s="1"/>
      <c r="F186" s="164"/>
      <c r="G186" s="165"/>
      <c r="H186" s="182" t="s">
        <v>66</v>
      </c>
      <c r="I186" s="183"/>
      <c r="J186" s="89" t="s">
        <v>2</v>
      </c>
      <c r="K186" s="96" t="s">
        <v>67</v>
      </c>
      <c r="L186" s="90" t="s">
        <v>59</v>
      </c>
      <c r="M186" s="35"/>
    </row>
    <row r="187" spans="1:13" ht="13.5" customHeight="1">
      <c r="A187" s="60"/>
      <c r="B187" s="1"/>
      <c r="C187" s="1"/>
      <c r="D187" s="1"/>
      <c r="E187" s="1"/>
      <c r="F187" s="176"/>
      <c r="G187" s="184"/>
      <c r="H187" s="186">
        <f>H44</f>
        <v>4.4</v>
      </c>
      <c r="I187" s="187"/>
      <c r="J187" s="9" t="s">
        <v>2</v>
      </c>
      <c r="K187" s="75"/>
      <c r="L187" s="142" t="s">
        <v>59</v>
      </c>
      <c r="M187" s="124">
        <f>ROUND(H187*K187,3)</f>
        <v>0</v>
      </c>
    </row>
    <row r="188" spans="1:13" ht="13.5" customHeight="1">
      <c r="A188" s="60"/>
      <c r="B188" s="13" t="s">
        <v>98</v>
      </c>
      <c r="C188" s="1"/>
      <c r="D188" s="154">
        <f>D45</f>
        <v>0</v>
      </c>
      <c r="E188" s="13" t="s">
        <v>15</v>
      </c>
      <c r="F188" s="174"/>
      <c r="G188" s="175"/>
      <c r="H188" s="185"/>
      <c r="I188" s="185"/>
      <c r="J188" s="98"/>
      <c r="K188" s="98" t="s">
        <v>83</v>
      </c>
      <c r="L188" s="87"/>
      <c r="M188" s="125" t="e">
        <f>SUM(M181:M187)</f>
        <v>#DIV/0!</v>
      </c>
    </row>
    <row r="189" spans="1:13" ht="13.5" customHeight="1">
      <c r="A189" s="60"/>
      <c r="B189" s="13" t="s">
        <v>99</v>
      </c>
      <c r="C189" s="1"/>
      <c r="D189" s="155">
        <f>D46</f>
        <v>0</v>
      </c>
      <c r="E189" s="13" t="s">
        <v>15</v>
      </c>
      <c r="F189" s="176"/>
      <c r="G189" s="177"/>
      <c r="H189" s="76"/>
      <c r="I189" s="19"/>
      <c r="K189" s="79" t="s">
        <v>84</v>
      </c>
      <c r="L189" s="86"/>
      <c r="M189" s="33">
        <f>M46</f>
        <v>1.2</v>
      </c>
    </row>
    <row r="190" spans="1:13" ht="13.5" customHeight="1">
      <c r="A190" s="60"/>
      <c r="B190" s="13" t="s">
        <v>20</v>
      </c>
      <c r="C190" s="1"/>
      <c r="D190" s="155">
        <f>D47</f>
        <v>0</v>
      </c>
      <c r="E190" s="13" t="s">
        <v>15</v>
      </c>
      <c r="F190" s="180" t="s">
        <v>81</v>
      </c>
      <c r="G190" s="181"/>
      <c r="H190" s="181"/>
      <c r="I190" s="181"/>
      <c r="J190" s="181"/>
      <c r="K190" s="172"/>
      <c r="L190" s="173"/>
      <c r="M190" s="129" t="e">
        <f>ROUND(M188/M189,3)</f>
        <v>#DIV/0!</v>
      </c>
    </row>
    <row r="191" spans="1:13" ht="13.5" customHeight="1">
      <c r="A191" s="60"/>
      <c r="B191" s="13" t="s">
        <v>21</v>
      </c>
      <c r="C191" s="1"/>
      <c r="D191" s="156">
        <f>D48</f>
        <v>0</v>
      </c>
      <c r="E191" s="13" t="s">
        <v>15</v>
      </c>
      <c r="F191" s="180" t="s">
        <v>82</v>
      </c>
      <c r="G191" s="181"/>
      <c r="H191" s="181"/>
      <c r="I191" s="181"/>
      <c r="J191" s="181"/>
      <c r="K191" s="172"/>
      <c r="L191" s="173"/>
      <c r="M191" s="128" t="e">
        <f>M190</f>
        <v>#DIV/0!</v>
      </c>
    </row>
    <row r="192" spans="1:13" ht="7.5" customHeight="1">
      <c r="A192" s="114"/>
      <c r="B192" s="16"/>
      <c r="C192" s="115"/>
      <c r="D192" s="116"/>
      <c r="E192" s="115"/>
      <c r="F192" s="117"/>
      <c r="G192" s="115"/>
      <c r="H192" s="115"/>
      <c r="I192" s="117"/>
      <c r="J192" s="116"/>
      <c r="K192" s="116"/>
      <c r="L192" s="116"/>
      <c r="M192" s="118"/>
    </row>
    <row r="193" spans="1:13" ht="7.5" customHeight="1">
      <c r="A193" s="119"/>
      <c r="B193" s="4"/>
      <c r="C193" s="41"/>
      <c r="D193" s="42"/>
      <c r="E193" s="41"/>
      <c r="F193" s="40"/>
      <c r="G193" s="41"/>
      <c r="H193" s="41"/>
      <c r="I193" s="40"/>
      <c r="J193" s="42"/>
      <c r="K193" s="42"/>
      <c r="L193" s="42"/>
      <c r="M193" s="120"/>
    </row>
    <row r="194" spans="1:13" ht="13.5" customHeight="1">
      <c r="A194" s="60"/>
      <c r="B194" s="1"/>
      <c r="C194" s="2"/>
      <c r="D194" s="121" t="s">
        <v>80</v>
      </c>
      <c r="E194" s="20"/>
      <c r="F194" s="121"/>
      <c r="G194" s="20"/>
      <c r="H194" s="20"/>
      <c r="I194" s="122"/>
      <c r="J194" s="122"/>
      <c r="K194" s="123"/>
      <c r="L194" s="123"/>
      <c r="M194" s="139"/>
    </row>
    <row r="195" spans="1:13" ht="13.5" customHeight="1">
      <c r="A195" s="60"/>
      <c r="B195" s="50" t="s">
        <v>25</v>
      </c>
      <c r="C195" s="2" t="s">
        <v>26</v>
      </c>
      <c r="D195" s="103" t="s">
        <v>79</v>
      </c>
      <c r="E195" s="21"/>
      <c r="F195" s="48"/>
      <c r="G195" s="21"/>
      <c r="H195" s="191" t="s">
        <v>51</v>
      </c>
      <c r="I195" s="192"/>
      <c r="J195" s="69" t="s">
        <v>2</v>
      </c>
      <c r="K195" s="69" t="s">
        <v>14</v>
      </c>
      <c r="L195" s="143" t="s">
        <v>73</v>
      </c>
      <c r="M195" s="36"/>
    </row>
    <row r="196" spans="1:13" ht="13.5" customHeight="1">
      <c r="A196" s="60"/>
      <c r="B196" s="51" t="s">
        <v>27</v>
      </c>
      <c r="C196" s="2" t="s">
        <v>53</v>
      </c>
      <c r="D196" s="22"/>
      <c r="E196" s="23"/>
      <c r="F196" s="49"/>
      <c r="G196" s="23"/>
      <c r="H196" s="193" t="e">
        <f>M190</f>
        <v>#DIV/0!</v>
      </c>
      <c r="I196" s="194"/>
      <c r="J196" s="68" t="s">
        <v>2</v>
      </c>
      <c r="K196" s="144">
        <f>M46</f>
        <v>1.2</v>
      </c>
      <c r="L196" s="147" t="s">
        <v>73</v>
      </c>
      <c r="M196" s="124" t="e">
        <f>ROUND(H196*K196,3)</f>
        <v>#DIV/0!</v>
      </c>
    </row>
    <row r="197" spans="1:13" ht="13.5" customHeight="1">
      <c r="A197" s="60"/>
      <c r="B197" s="52" t="s">
        <v>28</v>
      </c>
      <c r="C197" s="2" t="s">
        <v>54</v>
      </c>
      <c r="D197" s="103" t="s">
        <v>78</v>
      </c>
      <c r="E197" s="21"/>
      <c r="F197" s="48"/>
      <c r="G197" s="21"/>
      <c r="H197" s="191" t="s">
        <v>13</v>
      </c>
      <c r="I197" s="192"/>
      <c r="J197" s="69" t="s">
        <v>2</v>
      </c>
      <c r="K197" s="69" t="s">
        <v>33</v>
      </c>
      <c r="L197" s="143" t="s">
        <v>101</v>
      </c>
      <c r="M197" s="67"/>
    </row>
    <row r="198" spans="1:13" ht="13.5" customHeight="1">
      <c r="A198" s="60"/>
      <c r="B198" s="53" t="s">
        <v>29</v>
      </c>
      <c r="C198" s="2" t="s">
        <v>55</v>
      </c>
      <c r="D198" s="104"/>
      <c r="E198" s="23"/>
      <c r="F198" s="49"/>
      <c r="G198" s="23"/>
      <c r="H198" s="193">
        <f>H41</f>
        <v>1.2</v>
      </c>
      <c r="I198" s="194"/>
      <c r="J198" s="68" t="s">
        <v>2</v>
      </c>
      <c r="K198" s="135">
        <f>M194</f>
        <v>0</v>
      </c>
      <c r="L198" s="147" t="s">
        <v>101</v>
      </c>
      <c r="M198" s="124">
        <f>ROUND(H198*K198*2.6,3)</f>
        <v>0</v>
      </c>
    </row>
    <row r="199" spans="1:13" ht="13.5" customHeight="1">
      <c r="A199" s="60"/>
      <c r="B199" s="54" t="s">
        <v>30</v>
      </c>
      <c r="C199" s="2" t="s">
        <v>56</v>
      </c>
      <c r="D199" s="103" t="s">
        <v>77</v>
      </c>
      <c r="E199" s="21"/>
      <c r="F199" s="106" t="s">
        <v>76</v>
      </c>
      <c r="G199" s="107" t="s">
        <v>36</v>
      </c>
      <c r="H199" s="195" t="s">
        <v>75</v>
      </c>
      <c r="I199" s="196"/>
      <c r="J199" s="106" t="s">
        <v>35</v>
      </c>
      <c r="K199" s="106" t="s">
        <v>34</v>
      </c>
      <c r="L199" s="108" t="s">
        <v>59</v>
      </c>
      <c r="M199" s="36"/>
    </row>
    <row r="200" spans="1:13" ht="13.5" customHeight="1">
      <c r="A200" s="60"/>
      <c r="B200" s="55" t="s">
        <v>31</v>
      </c>
      <c r="C200" s="2" t="s">
        <v>57</v>
      </c>
      <c r="D200" s="104"/>
      <c r="E200" s="23"/>
      <c r="F200" s="136" t="e">
        <f>M196</f>
        <v>#DIV/0!</v>
      </c>
      <c r="G200" s="109" t="s">
        <v>36</v>
      </c>
      <c r="H200" s="197">
        <f>M198</f>
        <v>0</v>
      </c>
      <c r="I200" s="198"/>
      <c r="J200" s="110" t="s">
        <v>35</v>
      </c>
      <c r="K200" s="136">
        <f>M46</f>
        <v>1.2</v>
      </c>
      <c r="L200" s="146" t="s">
        <v>59</v>
      </c>
      <c r="M200" s="137" t="e">
        <f>ROUND((F200-H200)/K200,3)</f>
        <v>#DIV/0!</v>
      </c>
    </row>
    <row r="201" spans="1:13" s="18" customFormat="1" ht="13.5" customHeight="1">
      <c r="A201" s="62"/>
      <c r="B201" s="56" t="s">
        <v>32</v>
      </c>
      <c r="C201" s="2" t="s">
        <v>58</v>
      </c>
      <c r="D201" s="105" t="s">
        <v>71</v>
      </c>
      <c r="E201" s="26"/>
      <c r="F201" s="24"/>
      <c r="G201" s="25"/>
      <c r="H201" s="25"/>
      <c r="I201" s="25"/>
      <c r="J201" s="26"/>
      <c r="K201" s="25"/>
      <c r="L201" s="26"/>
      <c r="M201" s="138" t="e">
        <f>IF(M200&lt;0,"A",IF(M200&lt;0.1,"B",IF(M200&lt;0.2,"C",IF(M200&lt;0.3,"D",IF(M200&lt;0.4,"E",IF(M200&lt;0.8,"F",IF(M200&gt;0.8,"G")))))))</f>
        <v>#DIV/0!</v>
      </c>
    </row>
    <row r="202" spans="1:13" s="18" customFormat="1" ht="7.5" customHeight="1" thickBot="1">
      <c r="A202" s="81"/>
      <c r="B202" s="82"/>
      <c r="C202" s="82"/>
      <c r="D202" s="82"/>
      <c r="E202" s="82"/>
      <c r="F202" s="83"/>
      <c r="G202" s="83"/>
      <c r="H202" s="83"/>
      <c r="I202" s="83"/>
      <c r="J202" s="82"/>
      <c r="K202" s="82"/>
      <c r="L202" s="82"/>
      <c r="M202" s="44"/>
    </row>
    <row r="203" spans="1:13" s="18" customFormat="1" ht="13.5" customHeight="1" hidden="1">
      <c r="A203" s="62"/>
      <c r="B203" s="13" t="s">
        <v>22</v>
      </c>
      <c r="C203" s="17"/>
      <c r="D203" s="17"/>
      <c r="E203" s="17"/>
      <c r="F203" s="15"/>
      <c r="G203" s="15"/>
      <c r="H203" s="15"/>
      <c r="I203" s="15"/>
      <c r="J203" s="17"/>
      <c r="K203" s="17"/>
      <c r="L203" s="17"/>
      <c r="M203" s="43"/>
    </row>
    <row r="204" spans="1:13" s="18" customFormat="1" ht="13.5" customHeight="1" hidden="1">
      <c r="A204" s="62"/>
      <c r="B204" s="13" t="s">
        <v>23</v>
      </c>
      <c r="C204" s="17"/>
      <c r="D204" s="17"/>
      <c r="E204" s="17"/>
      <c r="F204" s="15"/>
      <c r="G204" s="15"/>
      <c r="H204" s="15"/>
      <c r="I204" s="15"/>
      <c r="J204" s="17"/>
      <c r="K204" s="17"/>
      <c r="L204" s="17"/>
      <c r="M204" s="43"/>
    </row>
    <row r="205" spans="1:13" s="18" customFormat="1" ht="13.5" customHeight="1" hidden="1">
      <c r="A205" s="62"/>
      <c r="B205" s="13" t="s">
        <v>39</v>
      </c>
      <c r="C205" s="17"/>
      <c r="D205" s="17"/>
      <c r="E205" s="17"/>
      <c r="F205" s="15"/>
      <c r="G205" s="15"/>
      <c r="H205" s="15"/>
      <c r="I205" s="15"/>
      <c r="J205" s="17"/>
      <c r="K205" s="17"/>
      <c r="L205" s="17"/>
      <c r="M205" s="43"/>
    </row>
    <row r="206" spans="1:13" s="18" customFormat="1" ht="3.75" customHeight="1">
      <c r="A206" s="62"/>
      <c r="B206" s="17"/>
      <c r="C206" s="17"/>
      <c r="D206" s="17"/>
      <c r="E206" s="17"/>
      <c r="F206" s="15"/>
      <c r="G206" s="15"/>
      <c r="H206" s="15"/>
      <c r="I206" s="15"/>
      <c r="J206" s="17"/>
      <c r="K206" s="17"/>
      <c r="L206" s="17"/>
      <c r="M206" s="43"/>
    </row>
    <row r="207" spans="1:13" s="18" customFormat="1" ht="13.5" customHeight="1">
      <c r="A207" s="62"/>
      <c r="B207" s="13" t="s">
        <v>22</v>
      </c>
      <c r="C207" s="17"/>
      <c r="D207" s="17"/>
      <c r="E207" s="17"/>
      <c r="F207" s="15"/>
      <c r="G207" s="15"/>
      <c r="H207" s="15"/>
      <c r="I207" s="15"/>
      <c r="J207" s="17"/>
      <c r="K207" s="17"/>
      <c r="L207" s="17"/>
      <c r="M207" s="43"/>
    </row>
    <row r="208" spans="1:13" s="18" customFormat="1" ht="13.5" customHeight="1">
      <c r="A208" s="62"/>
      <c r="B208" s="13" t="s">
        <v>23</v>
      </c>
      <c r="C208" s="17"/>
      <c r="D208" s="17"/>
      <c r="E208" s="17"/>
      <c r="F208" s="15"/>
      <c r="G208" s="15"/>
      <c r="H208" s="15"/>
      <c r="I208" s="15"/>
      <c r="J208" s="17"/>
      <c r="K208" s="17"/>
      <c r="L208" s="17"/>
      <c r="M208" s="43"/>
    </row>
    <row r="209" spans="1:13" s="18" customFormat="1" ht="13.5" customHeight="1">
      <c r="A209" s="62"/>
      <c r="B209" s="13" t="s">
        <v>39</v>
      </c>
      <c r="C209" s="17"/>
      <c r="D209" s="17"/>
      <c r="E209" s="17"/>
      <c r="F209" s="15"/>
      <c r="G209" s="15"/>
      <c r="H209" s="15"/>
      <c r="I209" s="15"/>
      <c r="J209" s="17"/>
      <c r="K209" s="17"/>
      <c r="L209" s="17"/>
      <c r="M209" s="43"/>
    </row>
    <row r="210" spans="1:13" ht="3.75" customHeight="1" thickBot="1">
      <c r="A210" s="6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37"/>
    </row>
    <row r="211" spans="1:13" ht="7.5" customHeight="1">
      <c r="A211" s="8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ht="15.75" thickBot="1">
      <c r="A212" s="74" t="s">
        <v>102</v>
      </c>
    </row>
    <row r="213" spans="1:13" ht="7.5" customHeight="1">
      <c r="A213" s="5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27"/>
    </row>
    <row r="214" spans="1:13" ht="16.5" customHeight="1">
      <c r="A214" s="60"/>
      <c r="B214" s="47" t="s">
        <v>16</v>
      </c>
      <c r="C214" s="214">
        <f>C4</f>
        <v>0</v>
      </c>
      <c r="D214" s="214"/>
      <c r="E214" s="214"/>
      <c r="F214" s="214"/>
      <c r="G214" s="214"/>
      <c r="H214" s="214"/>
      <c r="I214" s="214"/>
      <c r="J214" s="214"/>
      <c r="K214" s="214"/>
      <c r="L214" s="214"/>
      <c r="M214" s="215"/>
    </row>
    <row r="215" spans="1:13" ht="7.5" customHeight="1">
      <c r="A215" s="6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28"/>
    </row>
    <row r="216" spans="1:13" ht="16.5" customHeight="1">
      <c r="A216" s="60"/>
      <c r="B216" s="47" t="s">
        <v>17</v>
      </c>
      <c r="C216" s="214">
        <f>C10</f>
        <v>0</v>
      </c>
      <c r="D216" s="214"/>
      <c r="E216" s="214"/>
      <c r="F216" s="214"/>
      <c r="G216" s="214"/>
      <c r="H216" s="214"/>
      <c r="I216" s="214"/>
      <c r="J216" s="214"/>
      <c r="K216" s="214"/>
      <c r="L216" s="214"/>
      <c r="M216" s="215"/>
    </row>
    <row r="217" spans="1:13" ht="7.5" customHeight="1" thickBot="1">
      <c r="A217" s="6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37"/>
    </row>
    <row r="218" spans="1:13" ht="7.5" customHeight="1">
      <c r="A218" s="6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8"/>
    </row>
    <row r="219" spans="1:13" ht="15" customHeight="1">
      <c r="A219" s="64" t="s">
        <v>90</v>
      </c>
      <c r="B219" s="47" t="s">
        <v>91</v>
      </c>
      <c r="C219" s="38"/>
      <c r="D219" s="1"/>
      <c r="E219" s="1"/>
      <c r="F219" s="65" t="s">
        <v>44</v>
      </c>
      <c r="G219" s="178"/>
      <c r="H219" s="178"/>
      <c r="I219" s="178"/>
      <c r="J219" s="178"/>
      <c r="K219" s="178"/>
      <c r="L219" s="178"/>
      <c r="M219" s="179"/>
    </row>
    <row r="220" spans="1:13" ht="7.5" customHeight="1">
      <c r="A220" s="60"/>
      <c r="B220" s="39"/>
      <c r="C220" s="1"/>
      <c r="D220" s="13"/>
      <c r="E220" s="1"/>
      <c r="F220" s="45"/>
      <c r="G220" s="2"/>
      <c r="H220" s="2"/>
      <c r="I220" s="2"/>
      <c r="J220" s="2"/>
      <c r="K220" s="2"/>
      <c r="L220" s="2"/>
      <c r="M220" s="46"/>
    </row>
    <row r="221" spans="1:13" ht="15" customHeight="1">
      <c r="A221" s="64"/>
      <c r="C221" s="1"/>
      <c r="D221" s="1"/>
      <c r="E221" s="1"/>
      <c r="F221" s="17" t="s">
        <v>93</v>
      </c>
      <c r="G221" s="1"/>
      <c r="H221" s="1"/>
      <c r="I221" s="1"/>
      <c r="J221" s="1"/>
      <c r="K221" s="1"/>
      <c r="L221" s="1"/>
      <c r="M221" s="28"/>
    </row>
    <row r="222" spans="1:13" ht="7.5" customHeight="1">
      <c r="A222" s="60"/>
      <c r="B222" s="1"/>
      <c r="C222" s="1"/>
      <c r="D222" s="1"/>
      <c r="E222" s="1"/>
      <c r="F222" s="190"/>
      <c r="G222" s="190"/>
      <c r="H222" s="19"/>
      <c r="I222" s="19"/>
      <c r="J222" s="78"/>
      <c r="K222" s="78"/>
      <c r="L222" s="79"/>
      <c r="M222" s="29"/>
    </row>
    <row r="223" spans="1:13" ht="13.5" customHeight="1">
      <c r="A223" s="60"/>
      <c r="B223" s="17"/>
      <c r="C223" s="1"/>
      <c r="D223" s="1"/>
      <c r="E223" s="1"/>
      <c r="F223" s="162" t="s">
        <v>85</v>
      </c>
      <c r="G223" s="163"/>
      <c r="H223" s="170" t="s">
        <v>6</v>
      </c>
      <c r="I223" s="171"/>
      <c r="J223" s="111"/>
      <c r="K223" s="11" t="s">
        <v>60</v>
      </c>
      <c r="L223" s="88"/>
      <c r="M223" s="77"/>
    </row>
    <row r="224" spans="1:13" ht="13.5" customHeight="1">
      <c r="A224" s="60"/>
      <c r="B224" s="1"/>
      <c r="C224" s="1"/>
      <c r="D224" s="1"/>
      <c r="E224" s="1"/>
      <c r="F224" s="164"/>
      <c r="G224" s="165"/>
      <c r="H224" s="182" t="s">
        <v>61</v>
      </c>
      <c r="I224" s="183"/>
      <c r="J224" s="89" t="s">
        <v>2</v>
      </c>
      <c r="K224" s="89" t="s">
        <v>62</v>
      </c>
      <c r="L224" s="90" t="s">
        <v>59</v>
      </c>
      <c r="M224" s="35"/>
    </row>
    <row r="225" spans="1:13" ht="13.5" customHeight="1">
      <c r="A225" s="60"/>
      <c r="B225" s="1"/>
      <c r="C225" s="1"/>
      <c r="D225" s="1"/>
      <c r="E225" s="1"/>
      <c r="F225" s="176"/>
      <c r="G225" s="184"/>
      <c r="H225" s="166">
        <f>H38</f>
        <v>0</v>
      </c>
      <c r="I225" s="167"/>
      <c r="J225" s="9" t="s">
        <v>2</v>
      </c>
      <c r="K225" s="130" t="e">
        <f>M29</f>
        <v>#DIV/0!</v>
      </c>
      <c r="L225" s="70" t="s">
        <v>59</v>
      </c>
      <c r="M225" s="124" t="e">
        <f>ROUND(H225*K225,3)</f>
        <v>#DIV/0!</v>
      </c>
    </row>
    <row r="226" spans="1:13" ht="13.5" customHeight="1">
      <c r="A226" s="60"/>
      <c r="B226" s="1"/>
      <c r="C226" s="1"/>
      <c r="D226" s="1"/>
      <c r="E226" s="1"/>
      <c r="F226" s="188" t="s">
        <v>86</v>
      </c>
      <c r="G226" s="189"/>
      <c r="H226" s="168" t="s">
        <v>3</v>
      </c>
      <c r="I226" s="169"/>
      <c r="J226" s="112" t="s">
        <v>2</v>
      </c>
      <c r="K226" s="112" t="s">
        <v>4</v>
      </c>
      <c r="L226" s="92" t="s">
        <v>59</v>
      </c>
      <c r="M226" s="93"/>
    </row>
    <row r="227" spans="1:13" ht="13.5" customHeight="1">
      <c r="A227" s="60"/>
      <c r="B227" s="1"/>
      <c r="C227" s="1"/>
      <c r="D227" s="1"/>
      <c r="E227" s="1"/>
      <c r="F227" s="164"/>
      <c r="G227" s="165"/>
      <c r="H227" s="182" t="s">
        <v>63</v>
      </c>
      <c r="I227" s="183"/>
      <c r="J227" s="89" t="s">
        <v>2</v>
      </c>
      <c r="K227" s="89" t="s">
        <v>64</v>
      </c>
      <c r="L227" s="90" t="s">
        <v>59</v>
      </c>
      <c r="M227" s="94"/>
    </row>
    <row r="228" spans="1:13" ht="13.5" customHeight="1">
      <c r="A228" s="60"/>
      <c r="B228" s="1"/>
      <c r="C228" s="1"/>
      <c r="D228" s="1"/>
      <c r="E228" s="1"/>
      <c r="F228" s="176"/>
      <c r="G228" s="184"/>
      <c r="H228" s="186">
        <f>H41</f>
        <v>1.2</v>
      </c>
      <c r="I228" s="187"/>
      <c r="J228" s="11" t="s">
        <v>2</v>
      </c>
      <c r="K228" s="148"/>
      <c r="L228" s="141" t="s">
        <v>59</v>
      </c>
      <c r="M228" s="124">
        <f>ROUND(H228*K228,3)</f>
        <v>0</v>
      </c>
    </row>
    <row r="229" spans="1:13" ht="13.5" customHeight="1">
      <c r="A229" s="60"/>
      <c r="B229" s="1"/>
      <c r="C229" s="1"/>
      <c r="D229" s="1"/>
      <c r="E229" s="1"/>
      <c r="F229" s="188" t="s">
        <v>87</v>
      </c>
      <c r="G229" s="189"/>
      <c r="H229" s="170" t="s">
        <v>5</v>
      </c>
      <c r="I229" s="171"/>
      <c r="J229" s="91" t="s">
        <v>2</v>
      </c>
      <c r="K229" s="95" t="s">
        <v>65</v>
      </c>
      <c r="L229" s="97" t="s">
        <v>59</v>
      </c>
      <c r="M229" s="34"/>
    </row>
    <row r="230" spans="1:13" ht="13.5" customHeight="1">
      <c r="A230" s="60"/>
      <c r="B230" s="1"/>
      <c r="C230" s="1"/>
      <c r="D230" s="1"/>
      <c r="E230" s="1"/>
      <c r="F230" s="164"/>
      <c r="G230" s="165"/>
      <c r="H230" s="182" t="s">
        <v>66</v>
      </c>
      <c r="I230" s="183"/>
      <c r="J230" s="89" t="s">
        <v>2</v>
      </c>
      <c r="K230" s="96" t="s">
        <v>67</v>
      </c>
      <c r="L230" s="90" t="s">
        <v>59</v>
      </c>
      <c r="M230" s="35"/>
    </row>
    <row r="231" spans="1:13" ht="13.5" customHeight="1">
      <c r="A231" s="60"/>
      <c r="B231" s="1"/>
      <c r="C231" s="1"/>
      <c r="D231" s="1"/>
      <c r="E231" s="1"/>
      <c r="F231" s="176"/>
      <c r="G231" s="184"/>
      <c r="H231" s="186">
        <f>H44</f>
        <v>4.4</v>
      </c>
      <c r="I231" s="187"/>
      <c r="J231" s="9" t="s">
        <v>2</v>
      </c>
      <c r="K231" s="75"/>
      <c r="L231" s="142" t="s">
        <v>59</v>
      </c>
      <c r="M231" s="124">
        <f>ROUND(H231*K231,3)</f>
        <v>0</v>
      </c>
    </row>
    <row r="232" spans="1:13" ht="13.5" customHeight="1">
      <c r="A232" s="60"/>
      <c r="B232" s="13" t="s">
        <v>98</v>
      </c>
      <c r="C232" s="1"/>
      <c r="D232" s="154">
        <f>D45</f>
        <v>0</v>
      </c>
      <c r="E232" s="13" t="s">
        <v>15</v>
      </c>
      <c r="F232" s="174"/>
      <c r="G232" s="175"/>
      <c r="H232" s="185"/>
      <c r="I232" s="185"/>
      <c r="J232" s="98"/>
      <c r="K232" s="98" t="s">
        <v>83</v>
      </c>
      <c r="L232" s="87"/>
      <c r="M232" s="125" t="e">
        <f>SUM(M225:M231)</f>
        <v>#DIV/0!</v>
      </c>
    </row>
    <row r="233" spans="1:13" ht="13.5" customHeight="1">
      <c r="A233" s="60"/>
      <c r="B233" s="13" t="s">
        <v>99</v>
      </c>
      <c r="C233" s="1"/>
      <c r="D233" s="155">
        <f>D46</f>
        <v>0</v>
      </c>
      <c r="E233" s="13" t="s">
        <v>15</v>
      </c>
      <c r="F233" s="176"/>
      <c r="G233" s="177"/>
      <c r="H233" s="76"/>
      <c r="I233" s="19"/>
      <c r="K233" s="79" t="s">
        <v>84</v>
      </c>
      <c r="L233" s="86"/>
      <c r="M233" s="33">
        <f>M46</f>
        <v>1.2</v>
      </c>
    </row>
    <row r="234" spans="1:13" ht="13.5" customHeight="1">
      <c r="A234" s="60"/>
      <c r="B234" s="13" t="s">
        <v>20</v>
      </c>
      <c r="C234" s="1"/>
      <c r="D234" s="155">
        <f>D47</f>
        <v>0</v>
      </c>
      <c r="E234" s="13" t="s">
        <v>15</v>
      </c>
      <c r="F234" s="180" t="s">
        <v>81</v>
      </c>
      <c r="G234" s="181"/>
      <c r="H234" s="181"/>
      <c r="I234" s="181"/>
      <c r="J234" s="181"/>
      <c r="K234" s="172"/>
      <c r="L234" s="173"/>
      <c r="M234" s="129" t="e">
        <f>ROUND(M232/M233,3)</f>
        <v>#DIV/0!</v>
      </c>
    </row>
    <row r="235" spans="1:13" ht="13.5" customHeight="1">
      <c r="A235" s="60"/>
      <c r="B235" s="13" t="s">
        <v>21</v>
      </c>
      <c r="C235" s="1"/>
      <c r="D235" s="156">
        <f>D48</f>
        <v>0</v>
      </c>
      <c r="E235" s="13" t="s">
        <v>15</v>
      </c>
      <c r="F235" s="180" t="s">
        <v>82</v>
      </c>
      <c r="G235" s="181"/>
      <c r="H235" s="181"/>
      <c r="I235" s="181"/>
      <c r="J235" s="181"/>
      <c r="K235" s="172"/>
      <c r="L235" s="173"/>
      <c r="M235" s="128" t="e">
        <f>M234</f>
        <v>#DIV/0!</v>
      </c>
    </row>
    <row r="236" spans="1:13" ht="7.5" customHeight="1">
      <c r="A236" s="114"/>
      <c r="B236" s="16"/>
      <c r="C236" s="115"/>
      <c r="D236" s="116"/>
      <c r="E236" s="115"/>
      <c r="F236" s="117"/>
      <c r="G236" s="115"/>
      <c r="H236" s="115"/>
      <c r="I236" s="117"/>
      <c r="J236" s="116"/>
      <c r="K236" s="116"/>
      <c r="L236" s="116"/>
      <c r="M236" s="118"/>
    </row>
    <row r="237" spans="1:13" ht="7.5" customHeight="1">
      <c r="A237" s="119"/>
      <c r="B237" s="4"/>
      <c r="C237" s="41"/>
      <c r="D237" s="42"/>
      <c r="E237" s="41"/>
      <c r="F237" s="40"/>
      <c r="G237" s="41"/>
      <c r="H237" s="41"/>
      <c r="I237" s="40"/>
      <c r="J237" s="42"/>
      <c r="K237" s="42"/>
      <c r="L237" s="42"/>
      <c r="M237" s="120"/>
    </row>
    <row r="238" spans="1:13" ht="13.5" customHeight="1">
      <c r="A238" s="60"/>
      <c r="B238" s="1"/>
      <c r="C238" s="2"/>
      <c r="D238" s="121" t="s">
        <v>80</v>
      </c>
      <c r="E238" s="20"/>
      <c r="F238" s="121"/>
      <c r="G238" s="20"/>
      <c r="H238" s="20"/>
      <c r="I238" s="122"/>
      <c r="J238" s="122"/>
      <c r="K238" s="123"/>
      <c r="L238" s="123"/>
      <c r="M238" s="139"/>
    </row>
    <row r="239" spans="1:13" ht="13.5" customHeight="1">
      <c r="A239" s="60"/>
      <c r="B239" s="50" t="s">
        <v>25</v>
      </c>
      <c r="C239" s="2" t="s">
        <v>26</v>
      </c>
      <c r="D239" s="103" t="s">
        <v>79</v>
      </c>
      <c r="E239" s="21"/>
      <c r="F239" s="48"/>
      <c r="G239" s="21"/>
      <c r="H239" s="191" t="s">
        <v>51</v>
      </c>
      <c r="I239" s="192"/>
      <c r="J239" s="69" t="s">
        <v>2</v>
      </c>
      <c r="K239" s="69" t="s">
        <v>14</v>
      </c>
      <c r="L239" s="143" t="s">
        <v>73</v>
      </c>
      <c r="M239" s="36"/>
    </row>
    <row r="240" spans="1:13" ht="13.5" customHeight="1">
      <c r="A240" s="60"/>
      <c r="B240" s="51" t="s">
        <v>27</v>
      </c>
      <c r="C240" s="2" t="s">
        <v>53</v>
      </c>
      <c r="D240" s="22"/>
      <c r="E240" s="23"/>
      <c r="F240" s="49"/>
      <c r="G240" s="23"/>
      <c r="H240" s="193" t="e">
        <f>M234</f>
        <v>#DIV/0!</v>
      </c>
      <c r="I240" s="194"/>
      <c r="J240" s="68" t="s">
        <v>2</v>
      </c>
      <c r="K240" s="144">
        <f>M46</f>
        <v>1.2</v>
      </c>
      <c r="L240" s="147" t="s">
        <v>73</v>
      </c>
      <c r="M240" s="124" t="e">
        <f>ROUND(H240*K240,3)</f>
        <v>#DIV/0!</v>
      </c>
    </row>
    <row r="241" spans="1:13" ht="13.5" customHeight="1">
      <c r="A241" s="60"/>
      <c r="B241" s="52" t="s">
        <v>28</v>
      </c>
      <c r="C241" s="2" t="s">
        <v>54</v>
      </c>
      <c r="D241" s="103" t="s">
        <v>78</v>
      </c>
      <c r="E241" s="21"/>
      <c r="F241" s="48"/>
      <c r="G241" s="21"/>
      <c r="H241" s="191" t="s">
        <v>13</v>
      </c>
      <c r="I241" s="192"/>
      <c r="J241" s="69" t="s">
        <v>2</v>
      </c>
      <c r="K241" s="69" t="s">
        <v>33</v>
      </c>
      <c r="L241" s="143" t="s">
        <v>101</v>
      </c>
      <c r="M241" s="67"/>
    </row>
    <row r="242" spans="1:13" ht="13.5" customHeight="1">
      <c r="A242" s="60"/>
      <c r="B242" s="53" t="s">
        <v>29</v>
      </c>
      <c r="C242" s="2" t="s">
        <v>55</v>
      </c>
      <c r="D242" s="104"/>
      <c r="E242" s="23"/>
      <c r="F242" s="49"/>
      <c r="G242" s="23"/>
      <c r="H242" s="193">
        <f>H41</f>
        <v>1.2</v>
      </c>
      <c r="I242" s="194"/>
      <c r="J242" s="68" t="s">
        <v>2</v>
      </c>
      <c r="K242" s="135">
        <f>M238</f>
        <v>0</v>
      </c>
      <c r="L242" s="147" t="s">
        <v>101</v>
      </c>
      <c r="M242" s="124">
        <f>ROUND(H242*K242*2.6,3)</f>
        <v>0</v>
      </c>
    </row>
    <row r="243" spans="1:13" ht="13.5" customHeight="1">
      <c r="A243" s="60"/>
      <c r="B243" s="54" t="s">
        <v>30</v>
      </c>
      <c r="C243" s="2" t="s">
        <v>56</v>
      </c>
      <c r="D243" s="103" t="s">
        <v>77</v>
      </c>
      <c r="E243" s="21"/>
      <c r="F243" s="106" t="s">
        <v>76</v>
      </c>
      <c r="G243" s="107" t="s">
        <v>36</v>
      </c>
      <c r="H243" s="195" t="s">
        <v>75</v>
      </c>
      <c r="I243" s="196"/>
      <c r="J243" s="106" t="s">
        <v>35</v>
      </c>
      <c r="K243" s="106" t="s">
        <v>34</v>
      </c>
      <c r="L243" s="108" t="s">
        <v>59</v>
      </c>
      <c r="M243" s="36"/>
    </row>
    <row r="244" spans="1:13" ht="13.5" customHeight="1">
      <c r="A244" s="60"/>
      <c r="B244" s="55" t="s">
        <v>31</v>
      </c>
      <c r="C244" s="2" t="s">
        <v>57</v>
      </c>
      <c r="D244" s="104"/>
      <c r="E244" s="23"/>
      <c r="F244" s="136" t="e">
        <f>M240</f>
        <v>#DIV/0!</v>
      </c>
      <c r="G244" s="109" t="s">
        <v>36</v>
      </c>
      <c r="H244" s="197">
        <f>M242</f>
        <v>0</v>
      </c>
      <c r="I244" s="198"/>
      <c r="J244" s="110" t="s">
        <v>35</v>
      </c>
      <c r="K244" s="136">
        <f>M46</f>
        <v>1.2</v>
      </c>
      <c r="L244" s="146" t="s">
        <v>59</v>
      </c>
      <c r="M244" s="137" t="e">
        <f>ROUND((F244-H244)/K244,3)</f>
        <v>#DIV/0!</v>
      </c>
    </row>
    <row r="245" spans="1:13" s="18" customFormat="1" ht="13.5" customHeight="1">
      <c r="A245" s="62"/>
      <c r="B245" s="56" t="s">
        <v>32</v>
      </c>
      <c r="C245" s="2" t="s">
        <v>58</v>
      </c>
      <c r="D245" s="105" t="s">
        <v>71</v>
      </c>
      <c r="E245" s="26"/>
      <c r="F245" s="24"/>
      <c r="G245" s="25"/>
      <c r="H245" s="25"/>
      <c r="I245" s="25"/>
      <c r="J245" s="26"/>
      <c r="K245" s="25"/>
      <c r="L245" s="26"/>
      <c r="M245" s="138" t="e">
        <f>IF(M244&lt;0,"A",IF(M244&lt;0.1,"B",IF(M244&lt;0.2,"C",IF(M244&lt;0.3,"D",IF(M244&lt;0.4,"E",IF(M244&lt;0.8,"F",IF(M244&gt;0.8,"G")))))))</f>
        <v>#DIV/0!</v>
      </c>
    </row>
    <row r="246" spans="1:13" s="18" customFormat="1" ht="7.5" customHeight="1" thickBot="1">
      <c r="A246" s="81"/>
      <c r="B246" s="82"/>
      <c r="C246" s="82"/>
      <c r="D246" s="82"/>
      <c r="E246" s="82"/>
      <c r="F246" s="83"/>
      <c r="G246" s="83"/>
      <c r="H246" s="83"/>
      <c r="I246" s="83"/>
      <c r="J246" s="82"/>
      <c r="K246" s="82"/>
      <c r="L246" s="82"/>
      <c r="M246" s="44"/>
    </row>
    <row r="247" spans="1:13" s="18" customFormat="1" ht="3.75" customHeight="1">
      <c r="A247" s="62"/>
      <c r="B247" s="17"/>
      <c r="C247" s="17"/>
      <c r="D247" s="17"/>
      <c r="E247" s="17"/>
      <c r="F247" s="15"/>
      <c r="G247" s="15"/>
      <c r="H247" s="15"/>
      <c r="I247" s="15"/>
      <c r="J247" s="17"/>
      <c r="K247" s="17"/>
      <c r="L247" s="17"/>
      <c r="M247" s="43"/>
    </row>
    <row r="248" spans="1:13" s="18" customFormat="1" ht="13.5" customHeight="1">
      <c r="A248" s="62"/>
      <c r="B248" s="13" t="s">
        <v>22</v>
      </c>
      <c r="C248" s="17"/>
      <c r="D248" s="17"/>
      <c r="E248" s="17"/>
      <c r="F248" s="15"/>
      <c r="G248" s="15"/>
      <c r="H248" s="15"/>
      <c r="I248" s="15"/>
      <c r="J248" s="17"/>
      <c r="K248" s="17"/>
      <c r="L248" s="17"/>
      <c r="M248" s="43"/>
    </row>
    <row r="249" spans="1:13" s="18" customFormat="1" ht="13.5" customHeight="1">
      <c r="A249" s="62"/>
      <c r="B249" s="13" t="s">
        <v>23</v>
      </c>
      <c r="C249" s="17"/>
      <c r="D249" s="17"/>
      <c r="E249" s="17"/>
      <c r="F249" s="15"/>
      <c r="G249" s="15"/>
      <c r="H249" s="15"/>
      <c r="I249" s="15"/>
      <c r="J249" s="17"/>
      <c r="K249" s="17"/>
      <c r="L249" s="17"/>
      <c r="M249" s="43"/>
    </row>
    <row r="250" spans="1:13" s="18" customFormat="1" ht="13.5" customHeight="1">
      <c r="A250" s="62"/>
      <c r="B250" s="13" t="s">
        <v>39</v>
      </c>
      <c r="C250" s="17"/>
      <c r="D250" s="17"/>
      <c r="E250" s="17"/>
      <c r="F250" s="15"/>
      <c r="G250" s="15"/>
      <c r="H250" s="15"/>
      <c r="I250" s="15"/>
      <c r="J250" s="17"/>
      <c r="K250" s="17"/>
      <c r="L250" s="17"/>
      <c r="M250" s="43"/>
    </row>
    <row r="251" spans="1:13" ht="3.75" customHeight="1" thickBot="1">
      <c r="A251" s="6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37"/>
    </row>
  </sheetData>
  <sheetProtection password="F70B" sheet="1" objects="1" scenarios="1" selectLockedCells="1"/>
  <mergeCells count="233">
    <mergeCell ref="K191:L191"/>
    <mergeCell ref="F226:G226"/>
    <mergeCell ref="F228:G228"/>
    <mergeCell ref="G219:M219"/>
    <mergeCell ref="H225:I225"/>
    <mergeCell ref="H227:I227"/>
    <mergeCell ref="H226:I226"/>
    <mergeCell ref="F222:G222"/>
    <mergeCell ref="H198:I198"/>
    <mergeCell ref="H199:I199"/>
    <mergeCell ref="H200:I200"/>
    <mergeCell ref="H197:I197"/>
    <mergeCell ref="H195:I195"/>
    <mergeCell ref="H196:I196"/>
    <mergeCell ref="F111:G111"/>
    <mergeCell ref="F112:G112"/>
    <mergeCell ref="K235:L235"/>
    <mergeCell ref="H240:I240"/>
    <mergeCell ref="F227:G227"/>
    <mergeCell ref="H228:I228"/>
    <mergeCell ref="K190:L190"/>
    <mergeCell ref="F191:J191"/>
    <mergeCell ref="C214:M214"/>
    <mergeCell ref="C216:M216"/>
    <mergeCell ref="H241:I241"/>
    <mergeCell ref="H122:I122"/>
    <mergeCell ref="H123:I123"/>
    <mergeCell ref="H124:I124"/>
    <mergeCell ref="H125:I125"/>
    <mergeCell ref="H126:I126"/>
    <mergeCell ref="H127:I127"/>
    <mergeCell ref="H150:I150"/>
    <mergeCell ref="H151:I151"/>
    <mergeCell ref="H156:I156"/>
    <mergeCell ref="G32:M32"/>
    <mergeCell ref="G73:M73"/>
    <mergeCell ref="K234:L234"/>
    <mergeCell ref="F157:G157"/>
    <mergeCell ref="H152:I152"/>
    <mergeCell ref="H155:I155"/>
    <mergeCell ref="H157:I157"/>
    <mergeCell ref="H158:I158"/>
    <mergeCell ref="F156:G156"/>
    <mergeCell ref="C141:M141"/>
    <mergeCell ref="F233:G233"/>
    <mergeCell ref="F229:G229"/>
    <mergeCell ref="H231:I231"/>
    <mergeCell ref="F234:J234"/>
    <mergeCell ref="H239:I239"/>
    <mergeCell ref="F235:J235"/>
    <mergeCell ref="G102:M102"/>
    <mergeCell ref="H242:I242"/>
    <mergeCell ref="H243:I243"/>
    <mergeCell ref="H244:I244"/>
    <mergeCell ref="H229:I229"/>
    <mergeCell ref="F230:G230"/>
    <mergeCell ref="H230:I230"/>
    <mergeCell ref="F231:G231"/>
    <mergeCell ref="F232:G232"/>
    <mergeCell ref="H232:I232"/>
    <mergeCell ref="H106:I106"/>
    <mergeCell ref="F110:G110"/>
    <mergeCell ref="H110:I110"/>
    <mergeCell ref="F107:G107"/>
    <mergeCell ref="H109:I109"/>
    <mergeCell ref="H107:I107"/>
    <mergeCell ref="H108:I108"/>
    <mergeCell ref="F113:G113"/>
    <mergeCell ref="F114:G114"/>
    <mergeCell ref="F115:G115"/>
    <mergeCell ref="H113:I113"/>
    <mergeCell ref="H112:I112"/>
    <mergeCell ref="H115:I115"/>
    <mergeCell ref="H114:I114"/>
    <mergeCell ref="H28:I28"/>
    <mergeCell ref="F27:G27"/>
    <mergeCell ref="F28:G28"/>
    <mergeCell ref="F77:G77"/>
    <mergeCell ref="H78:I78"/>
    <mergeCell ref="F108:G108"/>
    <mergeCell ref="H97:I97"/>
    <mergeCell ref="H98:I98"/>
    <mergeCell ref="F105:G105"/>
    <mergeCell ref="F106:G106"/>
    <mergeCell ref="H40:I40"/>
    <mergeCell ref="H41:I41"/>
    <mergeCell ref="F38:G38"/>
    <mergeCell ref="F37:G37"/>
    <mergeCell ref="F41:G41"/>
    <mergeCell ref="H77:I77"/>
    <mergeCell ref="F40:G40"/>
    <mergeCell ref="H27:I27"/>
    <mergeCell ref="F47:J47"/>
    <mergeCell ref="F48:J48"/>
    <mergeCell ref="H54:I54"/>
    <mergeCell ref="H55:I55"/>
    <mergeCell ref="H82:I82"/>
    <mergeCell ref="H81:I81"/>
    <mergeCell ref="F29:L29"/>
    <mergeCell ref="H38:I38"/>
    <mergeCell ref="H37:I37"/>
    <mergeCell ref="F82:G82"/>
    <mergeCell ref="F83:G83"/>
    <mergeCell ref="H79:I79"/>
    <mergeCell ref="C68:M68"/>
    <mergeCell ref="C70:M70"/>
    <mergeCell ref="K47:L47"/>
    <mergeCell ref="F79:G79"/>
    <mergeCell ref="F80:G80"/>
    <mergeCell ref="H80:I80"/>
    <mergeCell ref="H83:I83"/>
    <mergeCell ref="H42:I42"/>
    <mergeCell ref="F43:G43"/>
    <mergeCell ref="F42:G42"/>
    <mergeCell ref="H45:I45"/>
    <mergeCell ref="F45:G45"/>
    <mergeCell ref="F81:G81"/>
    <mergeCell ref="H43:I43"/>
    <mergeCell ref="F78:G78"/>
    <mergeCell ref="H26:I26"/>
    <mergeCell ref="H20:I20"/>
    <mergeCell ref="H19:I19"/>
    <mergeCell ref="H18:I18"/>
    <mergeCell ref="H24:I24"/>
    <mergeCell ref="H23:I23"/>
    <mergeCell ref="H22:I22"/>
    <mergeCell ref="H21:I21"/>
    <mergeCell ref="H25:I25"/>
    <mergeCell ref="F22:G22"/>
    <mergeCell ref="F21:G21"/>
    <mergeCell ref="F20:G20"/>
    <mergeCell ref="C6:M6"/>
    <mergeCell ref="C8:M8"/>
    <mergeCell ref="F19:G19"/>
    <mergeCell ref="F18:G18"/>
    <mergeCell ref="F17:G17"/>
    <mergeCell ref="H17:I17"/>
    <mergeCell ref="H95:I95"/>
    <mergeCell ref="H52:I52"/>
    <mergeCell ref="H53:I53"/>
    <mergeCell ref="F46:G46"/>
    <mergeCell ref="C4:M4"/>
    <mergeCell ref="C10:M10"/>
    <mergeCell ref="F26:G26"/>
    <mergeCell ref="F25:G25"/>
    <mergeCell ref="F24:G24"/>
    <mergeCell ref="F23:G23"/>
    <mergeCell ref="F224:G224"/>
    <mergeCell ref="H224:I224"/>
    <mergeCell ref="F225:G225"/>
    <mergeCell ref="H223:I223"/>
    <mergeCell ref="F44:G44"/>
    <mergeCell ref="F76:G76"/>
    <mergeCell ref="F159:G159"/>
    <mergeCell ref="F152:G152"/>
    <mergeCell ref="H153:I153"/>
    <mergeCell ref="H169:I169"/>
    <mergeCell ref="F39:G39"/>
    <mergeCell ref="F35:G35"/>
    <mergeCell ref="F36:G36"/>
    <mergeCell ref="H39:I39"/>
    <mergeCell ref="H36:I36"/>
    <mergeCell ref="F223:G223"/>
    <mergeCell ref="H170:I170"/>
    <mergeCell ref="H171:I171"/>
    <mergeCell ref="H159:I159"/>
    <mergeCell ref="H57:I57"/>
    <mergeCell ref="K88:L88"/>
    <mergeCell ref="K89:L89"/>
    <mergeCell ref="F87:G87"/>
    <mergeCell ref="F88:J88"/>
    <mergeCell ref="K48:L48"/>
    <mergeCell ref="H94:I94"/>
    <mergeCell ref="F84:G84"/>
    <mergeCell ref="H84:I84"/>
    <mergeCell ref="F86:G86"/>
    <mergeCell ref="H86:I86"/>
    <mergeCell ref="H111:I111"/>
    <mergeCell ref="F116:G116"/>
    <mergeCell ref="H44:I44"/>
    <mergeCell ref="H96:I96"/>
    <mergeCell ref="F85:G85"/>
    <mergeCell ref="H93:I93"/>
    <mergeCell ref="H56:I56"/>
    <mergeCell ref="F109:G109"/>
    <mergeCell ref="H85:I85"/>
    <mergeCell ref="F89:J89"/>
    <mergeCell ref="F158:G158"/>
    <mergeCell ref="F160:G160"/>
    <mergeCell ref="H167:I167"/>
    <mergeCell ref="K118:L118"/>
    <mergeCell ref="F117:J117"/>
    <mergeCell ref="K117:L117"/>
    <mergeCell ref="F118:J118"/>
    <mergeCell ref="C143:M143"/>
    <mergeCell ref="G146:M146"/>
    <mergeCell ref="F186:G186"/>
    <mergeCell ref="H166:I166"/>
    <mergeCell ref="F149:G149"/>
    <mergeCell ref="F153:G153"/>
    <mergeCell ref="F154:G154"/>
    <mergeCell ref="H154:I154"/>
    <mergeCell ref="F155:G155"/>
    <mergeCell ref="F150:G150"/>
    <mergeCell ref="F151:G151"/>
    <mergeCell ref="H168:I168"/>
    <mergeCell ref="H187:I187"/>
    <mergeCell ref="K162:L162"/>
    <mergeCell ref="F181:G181"/>
    <mergeCell ref="F182:G182"/>
    <mergeCell ref="F161:J161"/>
    <mergeCell ref="F162:J162"/>
    <mergeCell ref="F178:G178"/>
    <mergeCell ref="H179:I179"/>
    <mergeCell ref="H180:I180"/>
    <mergeCell ref="F185:G185"/>
    <mergeCell ref="F188:G188"/>
    <mergeCell ref="F189:G189"/>
    <mergeCell ref="G175:M175"/>
    <mergeCell ref="F190:J190"/>
    <mergeCell ref="F183:G183"/>
    <mergeCell ref="H183:I183"/>
    <mergeCell ref="H186:I186"/>
    <mergeCell ref="F187:G187"/>
    <mergeCell ref="H188:I188"/>
    <mergeCell ref="F184:G184"/>
    <mergeCell ref="F179:G179"/>
    <mergeCell ref="F180:G180"/>
    <mergeCell ref="H181:I181"/>
    <mergeCell ref="H182:I182"/>
    <mergeCell ref="H185:I185"/>
    <mergeCell ref="K161:L161"/>
    <mergeCell ref="H184:I184"/>
  </mergeCells>
  <conditionalFormatting sqref="M48 M89 M118 M162 M191">
    <cfRule type="cellIs" priority="90" dxfId="3" operator="lessThan">
      <formula>1</formula>
    </cfRule>
  </conditionalFormatting>
  <conditionalFormatting sqref="M58 M99 M128 M172 M201">
    <cfRule type="containsText" priority="76" dxfId="2" operator="containsText" text="G">
      <formula>NOT(ISERROR(SEARCH("G",M58)))</formula>
    </cfRule>
    <cfRule type="containsText" priority="77" dxfId="1" operator="containsText" text="F">
      <formula>NOT(ISERROR(SEARCH("F",M58)))</formula>
    </cfRule>
    <cfRule type="containsText" priority="78" dxfId="0" operator="containsText" text="E">
      <formula>NOT(ISERROR(SEARCH("E",M58)))</formula>
    </cfRule>
    <cfRule type="containsText" priority="79" dxfId="8" operator="containsText" text="E">
      <formula>NOT(ISERROR(SEARCH("E",M58)))</formula>
    </cfRule>
    <cfRule type="containsText" priority="80" dxfId="9" operator="containsText" text="E">
      <formula>NOT(ISERROR(SEARCH("E",M58)))</formula>
    </cfRule>
    <cfRule type="containsText" priority="81" dxfId="8" operator="containsText" text="D">
      <formula>NOT(ISERROR(SEARCH("D",M58)))</formula>
    </cfRule>
    <cfRule type="containsText" priority="82" dxfId="10" operator="containsText" text="C">
      <formula>NOT(ISERROR(SEARCH("C",M58)))</formula>
    </cfRule>
    <cfRule type="containsText" priority="83" dxfId="11" operator="containsText" text="B">
      <formula>NOT(ISERROR(SEARCH("B",M58)))</formula>
    </cfRule>
    <cfRule type="containsText" priority="84" dxfId="12" operator="containsText" text="A">
      <formula>NOT(ISERROR(SEARCH("A",M58)))</formula>
    </cfRule>
    <cfRule type="cellIs" priority="85" dxfId="12" operator="lessThan">
      <formula>0</formula>
    </cfRule>
    <cfRule type="cellIs" priority="86" dxfId="12" operator="lessThan">
      <formula>$P$55</formula>
    </cfRule>
    <cfRule type="cellIs" priority="87" dxfId="12" operator="lessThan">
      <formula>$P$55</formula>
    </cfRule>
    <cfRule type="cellIs" priority="88" dxfId="12" operator="lessThan">
      <formula>$M$61</formula>
    </cfRule>
    <cfRule type="cellIs" priority="89" dxfId="13" operator="lessThan">
      <formula>$M$61</formula>
    </cfRule>
  </conditionalFormatting>
  <conditionalFormatting sqref="M235">
    <cfRule type="cellIs" priority="15" dxfId="3" operator="lessThan">
      <formula>1</formula>
    </cfRule>
  </conditionalFormatting>
  <conditionalFormatting sqref="M245">
    <cfRule type="containsText" priority="1" dxfId="2" operator="containsText" text="G">
      <formula>NOT(ISERROR(SEARCH("G",M245)))</formula>
    </cfRule>
    <cfRule type="containsText" priority="2" dxfId="1" operator="containsText" text="F">
      <formula>NOT(ISERROR(SEARCH("F",M245)))</formula>
    </cfRule>
    <cfRule type="containsText" priority="3" dxfId="0" operator="containsText" text="E">
      <formula>NOT(ISERROR(SEARCH("E",M245)))</formula>
    </cfRule>
    <cfRule type="containsText" priority="4" dxfId="8" operator="containsText" text="E">
      <formula>NOT(ISERROR(SEARCH("E",M245)))</formula>
    </cfRule>
    <cfRule type="containsText" priority="5" dxfId="9" operator="containsText" text="E">
      <formula>NOT(ISERROR(SEARCH("E",M245)))</formula>
    </cfRule>
    <cfRule type="containsText" priority="6" dxfId="8" operator="containsText" text="D">
      <formula>NOT(ISERROR(SEARCH("D",M245)))</formula>
    </cfRule>
    <cfRule type="containsText" priority="7" dxfId="10" operator="containsText" text="C">
      <formula>NOT(ISERROR(SEARCH("C",M245)))</formula>
    </cfRule>
    <cfRule type="containsText" priority="8" dxfId="11" operator="containsText" text="B">
      <formula>NOT(ISERROR(SEARCH("B",M245)))</formula>
    </cfRule>
    <cfRule type="containsText" priority="9" dxfId="12" operator="containsText" text="A">
      <formula>NOT(ISERROR(SEARCH("A",M245)))</formula>
    </cfRule>
    <cfRule type="cellIs" priority="10" dxfId="12" operator="lessThan">
      <formula>0</formula>
    </cfRule>
    <cfRule type="cellIs" priority="11" dxfId="12" operator="lessThan">
      <formula>$P$55</formula>
    </cfRule>
    <cfRule type="cellIs" priority="12" dxfId="12" operator="lessThan">
      <formula>$P$55</formula>
    </cfRule>
    <cfRule type="cellIs" priority="13" dxfId="12" operator="lessThan">
      <formula>$M$61</formula>
    </cfRule>
    <cfRule type="cellIs" priority="14" dxfId="13" operator="lessThan">
      <formula>$M$61</formula>
    </cfRule>
  </conditionalFormatting>
  <printOptions/>
  <pageMargins left="0.6692913385826772" right="0.31496062992125984" top="0.7874015748031497" bottom="0.5118110236220472" header="0.35433070866141736" footer="0.15748031496062992"/>
  <pageSetup fitToHeight="4" horizontalDpi="600" verticalDpi="600" orientation="portrait" paperSize="9" scale="89" r:id="rId2"/>
  <headerFooter alignWithMargins="0">
    <oddHeader>&amp;L&amp;18Energieetikette für Fenster Schweiz</oddHeader>
    <oddFooter>&amp;L&amp;9Reglement Energieetikette für Fenster Schweiz
Ausgabe 01/2018 &amp;C&amp;9 01.01.2018&amp;R&amp;9&amp;P / &amp;N</oddFooter>
  </headerFooter>
  <rowBreaks count="3" manualBreakCount="3">
    <brk id="65" max="255" man="1"/>
    <brk id="138" max="255" man="1"/>
    <brk id="2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fensterinform.gmbh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Uw-Wert Berechnung</dc:title>
  <dc:subject/>
  <dc:creator>Josef Knill</dc:creator>
  <cp:keywords/>
  <dc:description/>
  <cp:lastModifiedBy>Isabelle Schirmer</cp:lastModifiedBy>
  <cp:lastPrinted>2018-01-05T11:20:53Z</cp:lastPrinted>
  <dcterms:created xsi:type="dcterms:W3CDTF">2003-07-21T13:30:28Z</dcterms:created>
  <dcterms:modified xsi:type="dcterms:W3CDTF">2020-10-28T15:16:29Z</dcterms:modified>
  <cp:category/>
  <cp:version/>
  <cp:contentType/>
  <cp:contentStatus/>
</cp:coreProperties>
</file>